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7172" windowHeight="1740" firstSheet="1" activeTab="1"/>
  </bookViews>
  <sheets>
    <sheet name="Approve" sheetId="1" state="veryHidden" r:id="rId1"/>
    <sheet name="Over-Excavation" sheetId="2" r:id="rId2"/>
  </sheets>
  <definedNames>
    <definedName name="_xlnm.Print_Titles" localSheetId="1">'Over-Excavation'!$A:$K,'Over-Excavation'!$1:$8</definedName>
  </definedNames>
  <calcPr fullCalcOnLoad="1"/>
</workbook>
</file>

<file path=xl/sharedStrings.xml><?xml version="1.0" encoding="utf-8"?>
<sst xmlns="http://schemas.openxmlformats.org/spreadsheetml/2006/main" count="246" uniqueCount="112">
  <si>
    <t>Branch Manager:</t>
  </si>
  <si>
    <t>Staff:</t>
  </si>
  <si>
    <t>Recommended to be Reimbursed:</t>
  </si>
  <si>
    <t>Total Amount Paid:</t>
  </si>
  <si>
    <t>Total Amount Obligated:</t>
  </si>
  <si>
    <t>Amount Met:  Yes/No</t>
  </si>
  <si>
    <t>Claim Request #:</t>
  </si>
  <si>
    <t>Amount of Entry Level</t>
  </si>
  <si>
    <t>FOR STAFF USE ONLY</t>
  </si>
  <si>
    <t>Certified Company Rep. Signature    Certified Co. #</t>
  </si>
  <si>
    <t>Title of Applicant/Authorized Representative</t>
  </si>
  <si>
    <t>(9)</t>
  </si>
  <si>
    <t>(7)</t>
  </si>
  <si>
    <t>Certified Contractor Signature                        CC #</t>
  </si>
  <si>
    <t>Applicant Signature                                     Date</t>
  </si>
  <si>
    <t>(8)</t>
  </si>
  <si>
    <t>(6)</t>
  </si>
  <si>
    <t>or I am the person certified under  401 KAR 42:314 and 42:316 and my (our) certification is in good standing.</t>
  </si>
  <si>
    <t>not the owner or operator, I am authorized by the owner or operator as an agent to make this certification,</t>
  </si>
  <si>
    <t>are necessary and were actually incurred in the performance of corrective action. I further certify that, if</t>
  </si>
  <si>
    <t>the information I certify that the submitted information is true, accurate and complete.  I certify that all costs</t>
  </si>
  <si>
    <t>attached documents, and that based on my inquiry of those individuals immediately responsible for obtaining</t>
  </si>
  <si>
    <t>supervision, that I have personally examined and am familiar with the information submitted in this and all</t>
  </si>
  <si>
    <t>I certify under penalty of law that this documents and all attachments were prepared under my direction or</t>
  </si>
  <si>
    <t>Name of Contact Person                                                                                                                         Telephone Number</t>
  </si>
  <si>
    <t xml:space="preserve">(5) </t>
  </si>
  <si>
    <t>City                                                                                                     State                                                      Zip</t>
  </si>
  <si>
    <t>(3)</t>
  </si>
  <si>
    <t>Mailing Address</t>
  </si>
  <si>
    <t xml:space="preserve">(2) </t>
  </si>
  <si>
    <t>Name of Owner/Operator</t>
  </si>
  <si>
    <t xml:space="preserve">(1) </t>
  </si>
  <si>
    <t>CERTIFICATION</t>
  </si>
  <si>
    <t xml:space="preserve">ENTRY LEVEL </t>
  </si>
  <si>
    <t>TOTAL</t>
  </si>
  <si>
    <t>=</t>
  </si>
  <si>
    <t>x</t>
  </si>
  <si>
    <t xml:space="preserve">report </t>
  </si>
  <si>
    <t>(16) Over-Excavation Report</t>
  </si>
  <si>
    <t>Ph</t>
  </si>
  <si>
    <t>Paint Filter Test</t>
  </si>
  <si>
    <t>Ignitability</t>
  </si>
  <si>
    <t>Pesticides and Herbicides</t>
  </si>
  <si>
    <t>Acid/base/neutrals</t>
  </si>
  <si>
    <t>Volatiles</t>
  </si>
  <si>
    <t>Metals</t>
  </si>
  <si>
    <t>Sludge and Cleaning Liquid Samples</t>
  </si>
  <si>
    <t>Lead</t>
  </si>
  <si>
    <t>PAH</t>
  </si>
  <si>
    <t>MTBE (drinking water only)</t>
  </si>
  <si>
    <t>BTEX (MTBE included)</t>
  </si>
  <si>
    <r>
      <t>(15) Laboratory Analysis</t>
    </r>
    <r>
      <rPr>
        <sz val="10"/>
        <rFont val="Arial"/>
        <family val="2"/>
      </rPr>
      <t xml:space="preserve"> </t>
    </r>
  </si>
  <si>
    <t>actual cost</t>
  </si>
  <si>
    <t>+</t>
  </si>
  <si>
    <t>cost</t>
  </si>
  <si>
    <t>max allowed</t>
  </si>
  <si>
    <t xml:space="preserve">x </t>
  </si>
  <si>
    <t>gallons</t>
  </si>
  <si>
    <t>(14) Disposal of Pit Water or Groundwater in a Wastewater Treatment Plant or Recycling Facility</t>
  </si>
  <si>
    <t>minimum</t>
  </si>
  <si>
    <t xml:space="preserve">gallons </t>
  </si>
  <si>
    <t>(13) Pumping and Transportation of Pit Water or Groundwater from an Open Pit</t>
  </si>
  <si>
    <t>(round trip)</t>
  </si>
  <si>
    <t>Mobilization of Equipment</t>
  </si>
  <si>
    <t>miles</t>
  </si>
  <si>
    <t>(12) Pumping, Treatment and Discharge of Contaminated Water from a Mobile Unit</t>
  </si>
  <si>
    <t>(over 100 miles)</t>
  </si>
  <si>
    <t xml:space="preserve">tons </t>
  </si>
  <si>
    <t>(50 to 100 miles)</t>
  </si>
  <si>
    <t>(within 50 miles)</t>
  </si>
  <si>
    <t xml:space="preserve">(11) Treatment of Contaminated Material by Thermal Desorption, Landfarming, or Other Method </t>
  </si>
  <si>
    <t>(10) Transportation and Disposal of Contaminated Material at a Disposal Facility</t>
  </si>
  <si>
    <r>
      <t>(9) Install, Compact, and Grade Backfill</t>
    </r>
    <r>
      <rPr>
        <sz val="10"/>
        <rFont val="Arial"/>
        <family val="2"/>
      </rPr>
      <t>: (soil or rock or if replaced in lifts)</t>
    </r>
  </si>
  <si>
    <t>(only allowed if soil disposed of at a landfill)</t>
  </si>
  <si>
    <t>from borrow area</t>
  </si>
  <si>
    <r>
      <t xml:space="preserve">(8) Purchase and Transportation of Backfill </t>
    </r>
    <r>
      <rPr>
        <sz val="10"/>
        <rFont val="Arial"/>
        <family val="2"/>
      </rPr>
      <t xml:space="preserve">(soil or rock) </t>
    </r>
  </si>
  <si>
    <t>tons</t>
  </si>
  <si>
    <t>(7) Excavation of Contaminated Material</t>
  </si>
  <si>
    <t>(6) Transportation and Disposal of Asphalt or Concrete at a Disposal Facility</t>
  </si>
  <si>
    <t>sq.ft.</t>
  </si>
  <si>
    <t>10" or more w/ rebar</t>
  </si>
  <si>
    <t>10" or more</t>
  </si>
  <si>
    <t>9" thick w/ rebar</t>
  </si>
  <si>
    <t>9" thick</t>
  </si>
  <si>
    <t>6" thick w/ rebar</t>
  </si>
  <si>
    <t>6" thick</t>
  </si>
  <si>
    <t>4" thick w/ rebar</t>
  </si>
  <si>
    <t>4" thick</t>
  </si>
  <si>
    <r>
      <t>(5) Concrete Removal</t>
    </r>
    <r>
      <rPr>
        <sz val="10"/>
        <rFont val="Arial"/>
        <family val="2"/>
      </rPr>
      <t xml:space="preserve"> </t>
    </r>
  </si>
  <si>
    <t>(thickness)</t>
  </si>
  <si>
    <t>(sq.ft.)</t>
  </si>
  <si>
    <t>(width)</t>
  </si>
  <si>
    <t>(length)</t>
  </si>
  <si>
    <t>Pad</t>
  </si>
  <si>
    <t>(4) Asphalt Removal</t>
  </si>
  <si>
    <t>Tools of the Trade</t>
  </si>
  <si>
    <t>days</t>
  </si>
  <si>
    <t>Equipment</t>
  </si>
  <si>
    <t>(3)  Field Equipment</t>
  </si>
  <si>
    <t xml:space="preserve">(2) Per Diem  </t>
  </si>
  <si>
    <t>The one way mileage from the contractors office to the facility is _______ miles.</t>
  </si>
  <si>
    <t>(enter the number of days of overnight stay)</t>
  </si>
  <si>
    <t>additional mileage</t>
  </si>
  <si>
    <t>Personnel oversight</t>
  </si>
  <si>
    <t>(1)  Mobilization and Demobilization of Heavy Equipment and Oversight Personnel to the Regulated Facility</t>
  </si>
  <si>
    <t>OVER-EXCAVATION</t>
  </si>
  <si>
    <t>REIMBURSEMENT WORKSHEET</t>
  </si>
  <si>
    <t>Claim Reviewer Signature</t>
  </si>
  <si>
    <t>AI #</t>
  </si>
  <si>
    <t>USTB Reviewer Signature</t>
  </si>
  <si>
    <t>5.00</t>
  </si>
  <si>
    <t>01B1BB79059A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</si>
</sst>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_);\(0.0\)"/>
  </numFmts>
  <fonts count="1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1.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7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7" fontId="0" fillId="0" borderId="3" xfId="0" applyNumberFormat="1" applyBorder="1" applyAlignment="1">
      <alignment/>
    </xf>
    <xf numFmtId="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7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7" xfId="0" applyBorder="1" applyAlignment="1">
      <alignment/>
    </xf>
    <xf numFmtId="7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7" fontId="1" fillId="0" borderId="6" xfId="0" applyNumberFormat="1" applyFont="1" applyBorder="1" applyAlignment="1">
      <alignment horizontal="center"/>
    </xf>
    <xf numFmtId="7" fontId="1" fillId="0" borderId="7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7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7" fontId="1" fillId="0" borderId="5" xfId="0" applyNumberFormat="1" applyFont="1" applyBorder="1" applyAlignment="1">
      <alignment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/>
    </xf>
    <xf numFmtId="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/>
    </xf>
    <xf numFmtId="7" fontId="0" fillId="0" borderId="0" xfId="0" applyNumberFormat="1" applyFill="1" applyBorder="1" applyAlignment="1">
      <alignment horizontal="right"/>
    </xf>
    <xf numFmtId="7" fontId="0" fillId="0" borderId="0" xfId="0" applyNumberFormat="1" applyFill="1" applyBorder="1" applyAlignment="1">
      <alignment/>
    </xf>
    <xf numFmtId="0" fontId="0" fillId="0" borderId="9" xfId="0" applyBorder="1" applyAlignment="1" applyProtection="1">
      <alignment horizontal="center"/>
      <protection locked="0"/>
    </xf>
    <xf numFmtId="0" fontId="1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9" xfId="0" applyFont="1" applyFill="1" applyBorder="1" applyAlignment="1">
      <alignment/>
    </xf>
    <xf numFmtId="7" fontId="0" fillId="2" borderId="9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6" fillId="0" borderId="4" xfId="0" applyFont="1" applyBorder="1" applyAlignment="1">
      <alignment/>
    </xf>
    <xf numFmtId="9" fontId="0" fillId="0" borderId="0" xfId="0" applyNumberFormat="1" applyBorder="1" applyAlignment="1">
      <alignment/>
    </xf>
    <xf numFmtId="7" fontId="0" fillId="0" borderId="2" xfId="0" applyNumberFormat="1" applyFill="1" applyBorder="1" applyAlignment="1" applyProtection="1">
      <alignment horizontal="center"/>
      <protection locked="0"/>
    </xf>
    <xf numFmtId="7" fontId="0" fillId="0" borderId="0" xfId="0" applyNumberFormat="1" applyFont="1" applyBorder="1" applyAlignment="1">
      <alignment/>
    </xf>
    <xf numFmtId="37" fontId="0" fillId="0" borderId="2" xfId="0" applyNumberFormat="1" applyBorder="1" applyAlignment="1" applyProtection="1">
      <alignment horizontal="center"/>
      <protection locked="0"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11" xfId="0" applyFont="1" applyFill="1" applyBorder="1" applyAlignment="1">
      <alignment/>
    </xf>
    <xf numFmtId="7" fontId="1" fillId="0" borderId="5" xfId="0" applyNumberFormat="1" applyFont="1" applyFill="1" applyBorder="1" applyAlignment="1">
      <alignment/>
    </xf>
    <xf numFmtId="0" fontId="0" fillId="0" borderId="4" xfId="0" applyFont="1" applyBorder="1" applyAlignment="1">
      <alignment horizontal="right"/>
    </xf>
    <xf numFmtId="7" fontId="1" fillId="0" borderId="0" xfId="0" applyNumberFormat="1" applyFont="1" applyBorder="1" applyAlignment="1">
      <alignment/>
    </xf>
    <xf numFmtId="0" fontId="0" fillId="0" borderId="4" xfId="0" applyFill="1" applyBorder="1" applyAlignment="1">
      <alignment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7" fontId="0" fillId="0" borderId="0" xfId="0" applyNumberFormat="1" applyBorder="1" applyAlignment="1">
      <alignment horizontal="center"/>
    </xf>
    <xf numFmtId="37" fontId="0" fillId="0" borderId="9" xfId="0" applyNumberFormat="1" applyBorder="1" applyAlignment="1" applyProtection="1">
      <alignment horizontal="center"/>
      <protection locked="0"/>
    </xf>
    <xf numFmtId="7" fontId="1" fillId="0" borderId="5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7" fontId="0" fillId="0" borderId="0" xfId="0" applyNumberFormat="1" applyBorder="1" applyAlignment="1" applyProtection="1">
      <alignment horizontal="right"/>
      <protection/>
    </xf>
    <xf numFmtId="8" fontId="0" fillId="0" borderId="0" xfId="0" applyNumberFormat="1" applyBorder="1" applyAlignment="1" applyProtection="1">
      <alignment horizontal="center"/>
      <protection/>
    </xf>
    <xf numFmtId="7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 horizontal="center"/>
      <protection/>
    </xf>
    <xf numFmtId="7" fontId="0" fillId="0" borderId="0" xfId="0" applyNumberFormat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7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7" fontId="0" fillId="2" borderId="9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/>
      <protection/>
    </xf>
    <xf numFmtId="0" fontId="7" fillId="0" borderId="4" xfId="0" applyFont="1" applyBorder="1" applyAlignment="1">
      <alignment/>
    </xf>
    <xf numFmtId="7" fontId="1" fillId="2" borderId="10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164" fontId="5" fillId="0" borderId="6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49" fontId="10" fillId="0" borderId="0" xfId="0" applyNumberFormat="1" applyFont="1" applyAlignment="1">
      <alignment/>
    </xf>
    <xf numFmtId="166" fontId="0" fillId="0" borderId="2" xfId="0" applyNumberFormat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3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7" fontId="2" fillId="0" borderId="7" xfId="0" applyNumberFormat="1" applyFont="1" applyBorder="1" applyAlignment="1">
      <alignment horizontal="left"/>
    </xf>
    <xf numFmtId="7" fontId="2" fillId="0" borderId="6" xfId="0" applyNumberFormat="1" applyFont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46" customWidth="1"/>
  </cols>
  <sheetData>
    <row r="1" spans="1:13" ht="12.75">
      <c r="A1" s="146" t="s">
        <v>110</v>
      </c>
      <c r="M1" s="146" t="s">
        <v>111</v>
      </c>
    </row>
  </sheetData>
  <sheetProtection password="8819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tabSelected="1" workbookViewId="0" topLeftCell="A5">
      <selection activeCell="K1" sqref="K1"/>
    </sheetView>
  </sheetViews>
  <sheetFormatPr defaultColWidth="9.140625" defaultRowHeight="12.75"/>
  <cols>
    <col min="1" max="1" width="19.00390625" style="0" customWidth="1"/>
    <col min="2" max="2" width="10.7109375" style="0" customWidth="1"/>
    <col min="3" max="3" width="7.00390625" style="0" customWidth="1"/>
    <col min="4" max="4" width="2.00390625" style="0" customWidth="1"/>
    <col min="5" max="5" width="10.8515625" style="1" bestFit="1" customWidth="1"/>
    <col min="6" max="6" width="2.7109375" style="2" customWidth="1"/>
    <col min="7" max="7" width="11.00390625" style="1" customWidth="1"/>
    <col min="8" max="8" width="7.28125" style="0" customWidth="1"/>
    <col min="9" max="9" width="1.8515625" style="0" customWidth="1"/>
    <col min="10" max="10" width="12.421875" style="0" customWidth="1"/>
    <col min="11" max="11" width="16.8515625" style="0" customWidth="1"/>
    <col min="12" max="12" width="10.140625" style="0" customWidth="1"/>
  </cols>
  <sheetData>
    <row r="1" spans="1:11" ht="15">
      <c r="A1" s="151" t="s">
        <v>109</v>
      </c>
      <c r="B1" s="152"/>
      <c r="C1" s="145"/>
      <c r="D1" s="144"/>
      <c r="E1" s="144"/>
      <c r="F1" s="144"/>
      <c r="G1" s="144"/>
      <c r="H1" s="24"/>
      <c r="I1" s="143" t="s">
        <v>108</v>
      </c>
      <c r="J1" s="142"/>
      <c r="K1" s="141"/>
    </row>
    <row r="2" spans="1:11" ht="15">
      <c r="A2" s="13"/>
      <c r="B2" s="10"/>
      <c r="C2" s="10"/>
      <c r="D2" s="12"/>
      <c r="E2" s="10"/>
      <c r="F2" s="12"/>
      <c r="G2" s="10"/>
      <c r="H2" s="10"/>
      <c r="I2" s="139"/>
      <c r="J2" s="139"/>
      <c r="K2" s="140"/>
    </row>
    <row r="3" spans="1:11" ht="15">
      <c r="A3" s="153" t="s">
        <v>107</v>
      </c>
      <c r="B3" s="154"/>
      <c r="C3" s="135"/>
      <c r="D3" s="6"/>
      <c r="E3" s="6"/>
      <c r="F3" s="6"/>
      <c r="G3" s="6"/>
      <c r="H3" s="10"/>
      <c r="I3" s="149"/>
      <c r="J3" s="150"/>
      <c r="K3" s="138"/>
    </row>
    <row r="4" spans="1:11" ht="15">
      <c r="A4" s="137"/>
      <c r="B4" s="136"/>
      <c r="C4" s="135"/>
      <c r="D4" s="6"/>
      <c r="E4" s="6"/>
      <c r="F4" s="6"/>
      <c r="G4" s="6"/>
      <c r="H4" s="4"/>
      <c r="I4" s="134"/>
      <c r="J4" s="29"/>
      <c r="K4" s="133"/>
    </row>
    <row r="5" spans="1:11" ht="15">
      <c r="A5" s="164" t="s">
        <v>106</v>
      </c>
      <c r="B5" s="165"/>
      <c r="C5" s="166"/>
      <c r="D5" s="166"/>
      <c r="E5" s="166"/>
      <c r="F5" s="166"/>
      <c r="G5" s="166"/>
      <c r="H5" s="166"/>
      <c r="I5" s="166"/>
      <c r="J5" s="166"/>
      <c r="K5" s="167"/>
    </row>
    <row r="6" spans="1:11" ht="12.75">
      <c r="A6" s="13"/>
      <c r="B6" s="10"/>
      <c r="C6" s="10"/>
      <c r="D6" s="10"/>
      <c r="E6" s="11"/>
      <c r="F6" s="12"/>
      <c r="G6" s="11"/>
      <c r="H6" s="10"/>
      <c r="I6" s="10"/>
      <c r="J6" s="10"/>
      <c r="K6" s="9"/>
    </row>
    <row r="7" spans="1:12" ht="13.5">
      <c r="A7" s="168" t="s">
        <v>105</v>
      </c>
      <c r="B7" s="169"/>
      <c r="C7" s="169"/>
      <c r="D7" s="169"/>
      <c r="E7" s="169"/>
      <c r="F7" s="169"/>
      <c r="G7" s="169"/>
      <c r="H7" s="169"/>
      <c r="I7" s="169"/>
      <c r="J7" s="169"/>
      <c r="K7" s="170"/>
      <c r="L7" s="129"/>
    </row>
    <row r="8" spans="1:12" ht="13.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0"/>
      <c r="L8" s="129"/>
    </row>
    <row r="9" spans="1:11" ht="12.75">
      <c r="A9" s="100" t="s">
        <v>104</v>
      </c>
      <c r="B9" s="99"/>
      <c r="C9" s="99"/>
      <c r="D9" s="99"/>
      <c r="E9" s="99"/>
      <c r="F9" s="99"/>
      <c r="G9" s="99"/>
      <c r="H9" s="99"/>
      <c r="I9" s="99"/>
      <c r="J9" s="99"/>
      <c r="K9" s="98"/>
    </row>
    <row r="10" spans="1:11" s="45" customFormat="1" ht="6.75" customHeight="1">
      <c r="A10" s="68"/>
      <c r="D10" s="67"/>
      <c r="E10" s="60"/>
      <c r="F10" s="67"/>
      <c r="G10" s="60"/>
      <c r="H10" s="67"/>
      <c r="K10" s="57"/>
    </row>
    <row r="11" spans="1:11" s="10" customFormat="1" ht="12.75">
      <c r="A11" s="128"/>
      <c r="B11" s="66"/>
      <c r="C11" s="10" t="s">
        <v>64</v>
      </c>
      <c r="D11" s="12" t="s">
        <v>36</v>
      </c>
      <c r="E11" s="11">
        <v>4</v>
      </c>
      <c r="F11" s="12" t="s">
        <v>35</v>
      </c>
      <c r="G11" s="11">
        <f>SUM(B11*E11)</f>
        <v>0</v>
      </c>
      <c r="H11" s="10" t="s">
        <v>97</v>
      </c>
      <c r="K11" s="9"/>
    </row>
    <row r="12" spans="1:11" s="10" customFormat="1" ht="12.75">
      <c r="A12" s="13"/>
      <c r="B12" s="12" t="s">
        <v>62</v>
      </c>
      <c r="C12" s="12"/>
      <c r="D12" s="12"/>
      <c r="E12" s="55"/>
      <c r="F12" s="55" t="s">
        <v>59</v>
      </c>
      <c r="G12" s="11">
        <v>400</v>
      </c>
      <c r="J12" s="85"/>
      <c r="K12" s="9"/>
    </row>
    <row r="13" spans="1:11" s="10" customFormat="1" ht="12.75">
      <c r="A13" s="128"/>
      <c r="B13" s="66"/>
      <c r="C13" s="10" t="s">
        <v>64</v>
      </c>
      <c r="D13" s="12" t="s">
        <v>36</v>
      </c>
      <c r="E13" s="11">
        <v>1.8</v>
      </c>
      <c r="F13" s="12" t="s">
        <v>35</v>
      </c>
      <c r="G13" s="78">
        <f>SUM(B13*E13)</f>
        <v>0</v>
      </c>
      <c r="H13" s="127" t="s">
        <v>103</v>
      </c>
      <c r="I13" s="41"/>
      <c r="J13" s="41"/>
      <c r="K13" s="9"/>
    </row>
    <row r="14" spans="1:11" s="10" customFormat="1" ht="12.75">
      <c r="A14" s="75"/>
      <c r="B14" s="12" t="s">
        <v>62</v>
      </c>
      <c r="C14" s="12"/>
      <c r="D14" s="12"/>
      <c r="E14" s="11"/>
      <c r="F14" s="12"/>
      <c r="G14" s="11"/>
      <c r="K14" s="9"/>
    </row>
    <row r="15" spans="1:11" s="10" customFormat="1" ht="12.75">
      <c r="A15" s="13"/>
      <c r="B15" s="12">
        <v>30</v>
      </c>
      <c r="C15" s="12" t="s">
        <v>64</v>
      </c>
      <c r="D15" s="12" t="s">
        <v>36</v>
      </c>
      <c r="E15" s="79"/>
      <c r="F15" s="12" t="s">
        <v>35</v>
      </c>
      <c r="G15" s="11">
        <f>SUM(B15*1.8*E15)</f>
        <v>0</v>
      </c>
      <c r="H15" s="126" t="s">
        <v>102</v>
      </c>
      <c r="K15" s="43">
        <f>SUM(IF(G11&gt;0,IF(G12&gt;G11,G12,G11)+G13+G15))</f>
        <v>0</v>
      </c>
    </row>
    <row r="16" spans="1:11" s="10" customFormat="1" ht="12.75">
      <c r="A16" s="75"/>
      <c r="B16" s="163" t="s">
        <v>101</v>
      </c>
      <c r="C16" s="163"/>
      <c r="D16" s="163"/>
      <c r="E16" s="163"/>
      <c r="F16" s="163"/>
      <c r="G16" s="163"/>
      <c r="H16" s="163"/>
      <c r="K16" s="9"/>
    </row>
    <row r="17" spans="1:11" s="10" customFormat="1" ht="12.75">
      <c r="A17" s="75"/>
      <c r="B17" s="12"/>
      <c r="C17" s="12"/>
      <c r="D17" s="12"/>
      <c r="E17" s="12"/>
      <c r="F17" s="12"/>
      <c r="G17" s="12"/>
      <c r="H17" s="12"/>
      <c r="K17" s="9"/>
    </row>
    <row r="18" spans="1:11" s="10" customFormat="1" ht="12.75">
      <c r="A18" s="175" t="s">
        <v>100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7"/>
    </row>
    <row r="19" spans="1:11" s="10" customFormat="1" ht="6.75" customHeight="1">
      <c r="A19" s="75"/>
      <c r="B19" s="12"/>
      <c r="C19" s="12"/>
      <c r="D19" s="12"/>
      <c r="E19" s="12"/>
      <c r="F19" s="12"/>
      <c r="G19" s="12"/>
      <c r="H19" s="12"/>
      <c r="K19" s="9"/>
    </row>
    <row r="20" spans="1:11" ht="12.75">
      <c r="A20" s="155" t="s">
        <v>99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7"/>
    </row>
    <row r="21" spans="1:11" s="45" customFormat="1" ht="6.75" customHeight="1">
      <c r="A21" s="48"/>
      <c r="B21" s="47"/>
      <c r="C21" s="47"/>
      <c r="D21" s="47"/>
      <c r="E21" s="47"/>
      <c r="F21" s="47"/>
      <c r="G21" s="47"/>
      <c r="H21" s="47"/>
      <c r="I21" s="47"/>
      <c r="J21" s="47"/>
      <c r="K21" s="46"/>
    </row>
    <row r="22" spans="1:11" ht="12.75">
      <c r="A22" s="122"/>
      <c r="B22" s="44"/>
      <c r="C22" s="10" t="s">
        <v>96</v>
      </c>
      <c r="D22" s="10" t="s">
        <v>36</v>
      </c>
      <c r="E22" s="11">
        <v>110</v>
      </c>
      <c r="F22" s="12" t="s">
        <v>35</v>
      </c>
      <c r="G22" s="78">
        <f>SUM(B22*E22)</f>
        <v>0</v>
      </c>
      <c r="H22" s="10"/>
      <c r="I22" s="10"/>
      <c r="J22" s="10"/>
      <c r="K22" s="43">
        <f>SUM(G22)</f>
        <v>0</v>
      </c>
    </row>
    <row r="23" spans="1:11" ht="6.75" customHeight="1">
      <c r="A23" s="122"/>
      <c r="B23" s="10"/>
      <c r="C23" s="10"/>
      <c r="D23" s="10"/>
      <c r="E23" s="10"/>
      <c r="F23" s="12"/>
      <c r="G23" s="41"/>
      <c r="H23" s="10"/>
      <c r="I23" s="10"/>
      <c r="J23" s="10"/>
      <c r="K23" s="43"/>
    </row>
    <row r="24" spans="1:11" ht="12.75">
      <c r="A24" s="74" t="s">
        <v>98</v>
      </c>
      <c r="B24" s="124"/>
      <c r="C24" s="124"/>
      <c r="D24" s="124"/>
      <c r="E24" s="124"/>
      <c r="F24" s="125"/>
      <c r="G24" s="71"/>
      <c r="H24" s="124"/>
      <c r="I24" s="124"/>
      <c r="J24" s="124"/>
      <c r="K24" s="123"/>
    </row>
    <row r="25" spans="1:11" ht="6.75" customHeight="1">
      <c r="A25" s="122"/>
      <c r="B25" s="10"/>
      <c r="C25" s="10"/>
      <c r="D25" s="10"/>
      <c r="E25" s="10"/>
      <c r="F25" s="12"/>
      <c r="G25" s="41"/>
      <c r="H25" s="10"/>
      <c r="I25" s="10"/>
      <c r="J25" s="10"/>
      <c r="K25" s="43"/>
    </row>
    <row r="26" spans="1:11" ht="12.75">
      <c r="A26" s="122"/>
      <c r="B26" s="147"/>
      <c r="C26" s="10" t="s">
        <v>96</v>
      </c>
      <c r="D26" s="10" t="s">
        <v>36</v>
      </c>
      <c r="E26" s="11">
        <v>150</v>
      </c>
      <c r="F26" s="12" t="s">
        <v>35</v>
      </c>
      <c r="G26" s="78">
        <f>SUM(B26*E26)</f>
        <v>0</v>
      </c>
      <c r="H26" s="10" t="s">
        <v>97</v>
      </c>
      <c r="I26" s="10"/>
      <c r="J26" s="10"/>
      <c r="K26" s="43"/>
    </row>
    <row r="27" spans="1:11" ht="12.75">
      <c r="A27" s="122"/>
      <c r="B27" s="147"/>
      <c r="C27" s="10" t="s">
        <v>96</v>
      </c>
      <c r="D27" s="10" t="s">
        <v>36</v>
      </c>
      <c r="E27" s="11">
        <v>50</v>
      </c>
      <c r="F27" s="12" t="s">
        <v>35</v>
      </c>
      <c r="G27" s="78">
        <f>SUM(B27*E27)</f>
        <v>0</v>
      </c>
      <c r="H27" s="10" t="s">
        <v>95</v>
      </c>
      <c r="I27" s="10"/>
      <c r="J27" s="10"/>
      <c r="K27" s="43">
        <f>SUM(G26:G27)</f>
        <v>0</v>
      </c>
    </row>
    <row r="28" spans="1:11" ht="6.75" customHeight="1">
      <c r="A28" s="122"/>
      <c r="B28" s="10"/>
      <c r="C28" s="10"/>
      <c r="D28" s="10"/>
      <c r="E28" s="10"/>
      <c r="F28" s="12"/>
      <c r="G28" s="41"/>
      <c r="H28" s="10"/>
      <c r="I28" s="10"/>
      <c r="J28" s="10"/>
      <c r="K28" s="43"/>
    </row>
    <row r="29" spans="1:11" ht="12.75">
      <c r="A29" s="121" t="s">
        <v>94</v>
      </c>
      <c r="B29" s="118"/>
      <c r="C29" s="118"/>
      <c r="D29" s="120"/>
      <c r="E29" s="119"/>
      <c r="F29" s="120"/>
      <c r="G29" s="119"/>
      <c r="H29" s="118"/>
      <c r="I29" s="118"/>
      <c r="J29" s="118"/>
      <c r="K29" s="117"/>
    </row>
    <row r="30" spans="1:11" s="45" customFormat="1" ht="6.75" customHeight="1">
      <c r="A30" s="116"/>
      <c r="B30" s="113"/>
      <c r="C30" s="113"/>
      <c r="D30" s="115"/>
      <c r="E30" s="114"/>
      <c r="F30" s="115"/>
      <c r="G30" s="114"/>
      <c r="H30" s="113"/>
      <c r="I30" s="113"/>
      <c r="J30" s="113"/>
      <c r="K30" s="112"/>
    </row>
    <row r="31" spans="1:11" ht="12.75">
      <c r="A31" s="109" t="s">
        <v>93</v>
      </c>
      <c r="B31" s="171"/>
      <c r="C31" s="171"/>
      <c r="D31" s="108" t="s">
        <v>36</v>
      </c>
      <c r="E31" s="79"/>
      <c r="F31" s="106" t="s">
        <v>35</v>
      </c>
      <c r="G31" s="110">
        <f>SUM(B31*E31)</f>
        <v>0</v>
      </c>
      <c r="H31" s="110"/>
      <c r="I31" s="104"/>
      <c r="J31" s="108"/>
      <c r="K31" s="103"/>
    </row>
    <row r="32" spans="1:11" ht="12.75">
      <c r="A32" s="109"/>
      <c r="B32" s="172" t="s">
        <v>92</v>
      </c>
      <c r="C32" s="172"/>
      <c r="D32" s="108"/>
      <c r="E32" s="111" t="s">
        <v>91</v>
      </c>
      <c r="F32" s="106"/>
      <c r="G32" s="111" t="s">
        <v>90</v>
      </c>
      <c r="H32" s="111"/>
      <c r="I32" s="104"/>
      <c r="J32" s="108"/>
      <c r="K32" s="103"/>
    </row>
    <row r="33" spans="1:11" ht="12.75">
      <c r="A33" s="109"/>
      <c r="B33" s="173">
        <f>SUM(G31)</f>
        <v>0</v>
      </c>
      <c r="C33" s="174"/>
      <c r="D33" s="108" t="s">
        <v>36</v>
      </c>
      <c r="E33" s="79"/>
      <c r="F33" s="106" t="s">
        <v>35</v>
      </c>
      <c r="G33" s="105">
        <f>SUM(E33*0.16666)*B33</f>
        <v>0</v>
      </c>
      <c r="H33" s="104"/>
      <c r="I33" s="104"/>
      <c r="J33" s="104"/>
      <c r="K33" s="103">
        <f>SUM(G33)</f>
        <v>0</v>
      </c>
    </row>
    <row r="34" spans="1:11" ht="12.75">
      <c r="A34" s="109"/>
      <c r="B34" s="108"/>
      <c r="C34" s="104"/>
      <c r="D34" s="108"/>
      <c r="E34" s="107" t="s">
        <v>89</v>
      </c>
      <c r="F34" s="106"/>
      <c r="G34" s="105"/>
      <c r="H34" s="104"/>
      <c r="I34" s="104"/>
      <c r="J34" s="104"/>
      <c r="K34" s="103"/>
    </row>
    <row r="35" spans="1:11" ht="6.75" customHeight="1">
      <c r="A35" s="109"/>
      <c r="B35" s="108"/>
      <c r="C35" s="104"/>
      <c r="D35" s="108"/>
      <c r="E35" s="107"/>
      <c r="F35" s="106"/>
      <c r="G35" s="105"/>
      <c r="H35" s="104"/>
      <c r="I35" s="104"/>
      <c r="J35" s="104"/>
      <c r="K35" s="103"/>
    </row>
    <row r="36" spans="1:11" ht="12.75">
      <c r="A36" s="74" t="s">
        <v>88</v>
      </c>
      <c r="B36" s="70"/>
      <c r="C36" s="70"/>
      <c r="D36" s="73"/>
      <c r="E36" s="72"/>
      <c r="F36" s="73"/>
      <c r="G36" s="72"/>
      <c r="H36" s="70"/>
      <c r="I36" s="70"/>
      <c r="J36" s="70"/>
      <c r="K36" s="69"/>
    </row>
    <row r="37" spans="1:11" s="45" customFormat="1" ht="6.75" customHeight="1">
      <c r="A37" s="68"/>
      <c r="D37" s="67"/>
      <c r="E37" s="60"/>
      <c r="F37" s="67"/>
      <c r="G37" s="60"/>
      <c r="K37" s="57"/>
    </row>
    <row r="38" spans="1:11" ht="12.75">
      <c r="A38" s="56" t="s">
        <v>87</v>
      </c>
      <c r="B38" s="66"/>
      <c r="C38" s="10" t="s">
        <v>79</v>
      </c>
      <c r="D38" s="12" t="s">
        <v>36</v>
      </c>
      <c r="E38" s="11">
        <v>0.5</v>
      </c>
      <c r="F38" s="12" t="s">
        <v>35</v>
      </c>
      <c r="G38" s="11">
        <f aca="true" t="shared" si="0" ref="G38:G45">SUM(B38*E38)</f>
        <v>0</v>
      </c>
      <c r="H38" s="10"/>
      <c r="I38" s="10"/>
      <c r="J38" s="10"/>
      <c r="K38" s="9"/>
    </row>
    <row r="39" spans="1:11" ht="12.75">
      <c r="A39" s="56" t="s">
        <v>86</v>
      </c>
      <c r="B39" s="66"/>
      <c r="C39" s="10" t="s">
        <v>79</v>
      </c>
      <c r="D39" s="12" t="s">
        <v>36</v>
      </c>
      <c r="E39" s="11">
        <f>SUM(E38*1.15)</f>
        <v>0.575</v>
      </c>
      <c r="F39" s="12" t="s">
        <v>35</v>
      </c>
      <c r="G39" s="11">
        <f t="shared" si="0"/>
        <v>0</v>
      </c>
      <c r="H39" s="10"/>
      <c r="I39" s="10"/>
      <c r="J39" s="10"/>
      <c r="K39" s="9"/>
    </row>
    <row r="40" spans="1:11" ht="12.75">
      <c r="A40" s="56" t="s">
        <v>85</v>
      </c>
      <c r="B40" s="61"/>
      <c r="C40" s="10" t="s">
        <v>79</v>
      </c>
      <c r="D40" s="12" t="s">
        <v>36</v>
      </c>
      <c r="E40" s="11">
        <v>0.75</v>
      </c>
      <c r="F40" s="12" t="s">
        <v>35</v>
      </c>
      <c r="G40" s="11">
        <f t="shared" si="0"/>
        <v>0</v>
      </c>
      <c r="H40" s="10"/>
      <c r="I40" s="10"/>
      <c r="J40" s="10"/>
      <c r="K40" s="9"/>
    </row>
    <row r="41" spans="1:11" ht="12.75">
      <c r="A41" s="56" t="s">
        <v>84</v>
      </c>
      <c r="B41" s="61"/>
      <c r="C41" s="45" t="s">
        <v>79</v>
      </c>
      <c r="D41" s="12" t="s">
        <v>36</v>
      </c>
      <c r="E41" s="11">
        <f>SUM(E40*1.15)</f>
        <v>0.8624999999999999</v>
      </c>
      <c r="F41" s="12" t="s">
        <v>35</v>
      </c>
      <c r="G41" s="11">
        <f t="shared" si="0"/>
        <v>0</v>
      </c>
      <c r="H41" s="10"/>
      <c r="I41" s="10"/>
      <c r="J41" s="10"/>
      <c r="K41" s="9"/>
    </row>
    <row r="42" spans="1:11" ht="12.75">
      <c r="A42" s="56" t="s">
        <v>83</v>
      </c>
      <c r="B42" s="61"/>
      <c r="C42" s="10" t="s">
        <v>79</v>
      </c>
      <c r="D42" s="12" t="s">
        <v>36</v>
      </c>
      <c r="E42" s="11">
        <v>1.45</v>
      </c>
      <c r="F42" s="12" t="s">
        <v>35</v>
      </c>
      <c r="G42" s="11">
        <f t="shared" si="0"/>
        <v>0</v>
      </c>
      <c r="H42" s="10"/>
      <c r="I42" s="10"/>
      <c r="J42" s="10"/>
      <c r="K42" s="9"/>
    </row>
    <row r="43" spans="1:11" ht="12.75">
      <c r="A43" s="56" t="s">
        <v>82</v>
      </c>
      <c r="B43" s="61"/>
      <c r="C43" s="10" t="s">
        <v>79</v>
      </c>
      <c r="D43" s="12" t="s">
        <v>36</v>
      </c>
      <c r="E43" s="11">
        <f>SUM(E42*1.15)</f>
        <v>1.6674999999999998</v>
      </c>
      <c r="F43" s="12" t="s">
        <v>35</v>
      </c>
      <c r="G43" s="11">
        <f t="shared" si="0"/>
        <v>0</v>
      </c>
      <c r="H43" s="10"/>
      <c r="I43" s="10"/>
      <c r="J43" s="10"/>
      <c r="K43" s="9"/>
    </row>
    <row r="44" spans="1:11" ht="12.75">
      <c r="A44" s="56" t="s">
        <v>81</v>
      </c>
      <c r="B44" s="61"/>
      <c r="C44" s="10" t="s">
        <v>79</v>
      </c>
      <c r="D44" s="12" t="s">
        <v>36</v>
      </c>
      <c r="E44" s="11">
        <v>3.9</v>
      </c>
      <c r="F44" s="12" t="s">
        <v>35</v>
      </c>
      <c r="G44" s="11">
        <f t="shared" si="0"/>
        <v>0</v>
      </c>
      <c r="H44" s="10"/>
      <c r="I44" s="10"/>
      <c r="J44" s="10"/>
      <c r="K44" s="9"/>
    </row>
    <row r="45" spans="1:11" ht="12.75">
      <c r="A45" s="56" t="s">
        <v>80</v>
      </c>
      <c r="B45" s="102"/>
      <c r="C45" s="10" t="s">
        <v>79</v>
      </c>
      <c r="D45" s="12" t="s">
        <v>36</v>
      </c>
      <c r="E45" s="11">
        <f>SUM(E44*1.15)</f>
        <v>4.484999999999999</v>
      </c>
      <c r="F45" s="101" t="s">
        <v>35</v>
      </c>
      <c r="G45" s="11">
        <f t="shared" si="0"/>
        <v>0</v>
      </c>
      <c r="H45" s="10"/>
      <c r="I45" s="10"/>
      <c r="J45" s="10"/>
      <c r="K45" s="43">
        <f>SUM(G38:G45)</f>
        <v>0</v>
      </c>
    </row>
    <row r="46" spans="1:11" ht="6.75" customHeight="1">
      <c r="A46" s="13"/>
      <c r="B46" s="10"/>
      <c r="C46" s="10"/>
      <c r="D46" s="12"/>
      <c r="E46" s="11"/>
      <c r="F46" s="12"/>
      <c r="G46" s="41"/>
      <c r="H46" s="41"/>
      <c r="I46" s="10"/>
      <c r="J46" s="10"/>
      <c r="K46" s="43"/>
    </row>
    <row r="47" spans="1:11" ht="12.75">
      <c r="A47" s="82" t="s">
        <v>78</v>
      </c>
      <c r="B47" s="93"/>
      <c r="C47" s="93"/>
      <c r="D47" s="93"/>
      <c r="E47" s="93"/>
      <c r="F47" s="93"/>
      <c r="G47" s="93"/>
      <c r="H47" s="93"/>
      <c r="I47" s="93"/>
      <c r="J47" s="93"/>
      <c r="K47" s="92"/>
    </row>
    <row r="48" spans="1:11" s="88" customFormat="1" ht="6.75" customHeight="1">
      <c r="A48" s="91"/>
      <c r="B48" s="90"/>
      <c r="C48" s="90"/>
      <c r="D48" s="90"/>
      <c r="E48" s="90"/>
      <c r="F48" s="90"/>
      <c r="G48" s="90"/>
      <c r="H48" s="90"/>
      <c r="I48" s="90"/>
      <c r="J48" s="90"/>
      <c r="K48" s="89"/>
    </row>
    <row r="49" spans="1:11" ht="12.75">
      <c r="A49" s="13"/>
      <c r="B49" s="44"/>
      <c r="C49" s="10" t="s">
        <v>67</v>
      </c>
      <c r="D49" s="10" t="s">
        <v>36</v>
      </c>
      <c r="E49" s="11">
        <v>44</v>
      </c>
      <c r="F49" s="12" t="s">
        <v>35</v>
      </c>
      <c r="G49" s="53">
        <f>SUM(B49*E49)</f>
        <v>0</v>
      </c>
      <c r="H49" s="10" t="s">
        <v>69</v>
      </c>
      <c r="I49" s="10"/>
      <c r="J49" s="10"/>
      <c r="K49" s="43"/>
    </row>
    <row r="50" spans="1:11" ht="12.75">
      <c r="A50" s="13"/>
      <c r="B50" s="44"/>
      <c r="C50" s="10" t="s">
        <v>67</v>
      </c>
      <c r="D50" s="10" t="s">
        <v>36</v>
      </c>
      <c r="E50" s="11">
        <v>56.8</v>
      </c>
      <c r="F50" s="12" t="s">
        <v>35</v>
      </c>
      <c r="G50" s="53">
        <f>SUM(B50*E50)</f>
        <v>0</v>
      </c>
      <c r="H50" s="10" t="s">
        <v>68</v>
      </c>
      <c r="I50" s="10"/>
      <c r="J50" s="10"/>
      <c r="K50" s="43"/>
    </row>
    <row r="51" spans="1:11" ht="12.75">
      <c r="A51" s="13"/>
      <c r="B51" s="44"/>
      <c r="C51" s="10" t="s">
        <v>67</v>
      </c>
      <c r="D51" s="10" t="s">
        <v>36</v>
      </c>
      <c r="E51" s="11">
        <v>69.6</v>
      </c>
      <c r="F51" s="12" t="s">
        <v>35</v>
      </c>
      <c r="G51" s="53">
        <f>SUM(B51*E51)</f>
        <v>0</v>
      </c>
      <c r="H51" s="10" t="s">
        <v>66</v>
      </c>
      <c r="I51" s="10"/>
      <c r="J51" s="10"/>
      <c r="K51" s="43">
        <f>SUM(G49:G51)</f>
        <v>0</v>
      </c>
    </row>
    <row r="52" spans="1:11" ht="5.25" customHeight="1">
      <c r="A52" s="13"/>
      <c r="B52" s="10"/>
      <c r="C52" s="10"/>
      <c r="D52" s="10"/>
      <c r="E52" s="11"/>
      <c r="F52" s="12"/>
      <c r="G52" s="11"/>
      <c r="H52" s="12"/>
      <c r="I52" s="10"/>
      <c r="J52" s="10"/>
      <c r="K52" s="9"/>
    </row>
    <row r="53" spans="1:11" ht="12.75">
      <c r="A53" s="100" t="s">
        <v>77</v>
      </c>
      <c r="B53" s="99"/>
      <c r="C53" s="99"/>
      <c r="D53" s="99"/>
      <c r="E53" s="99"/>
      <c r="F53" s="99"/>
      <c r="G53" s="99"/>
      <c r="H53" s="99"/>
      <c r="I53" s="99"/>
      <c r="J53" s="99"/>
      <c r="K53" s="98"/>
    </row>
    <row r="54" spans="1:11" s="88" customFormat="1" ht="6.75" customHeight="1">
      <c r="A54" s="48"/>
      <c r="B54" s="47"/>
      <c r="C54" s="47"/>
      <c r="D54" s="47"/>
      <c r="E54" s="47"/>
      <c r="F54" s="47"/>
      <c r="G54" s="47"/>
      <c r="H54" s="47"/>
      <c r="I54" s="47"/>
      <c r="J54" s="47"/>
      <c r="K54" s="46"/>
    </row>
    <row r="55" spans="1:11" ht="12.75">
      <c r="A55" s="13"/>
      <c r="B55" s="87"/>
      <c r="C55" s="10" t="s">
        <v>76</v>
      </c>
      <c r="D55" s="10" t="s">
        <v>36</v>
      </c>
      <c r="E55" s="11">
        <v>4.5</v>
      </c>
      <c r="F55" s="12" t="s">
        <v>35</v>
      </c>
      <c r="G55" s="11">
        <f>SUM(B55*E55)</f>
        <v>0</v>
      </c>
      <c r="H55" s="10"/>
      <c r="I55" s="10"/>
      <c r="J55" s="10"/>
      <c r="K55" s="9"/>
    </row>
    <row r="56" spans="1:11" ht="12.75">
      <c r="A56" s="56" t="s">
        <v>59</v>
      </c>
      <c r="B56" s="10"/>
      <c r="C56" s="10"/>
      <c r="D56" s="10"/>
      <c r="E56" s="11"/>
      <c r="F56" s="12" t="s">
        <v>35</v>
      </c>
      <c r="G56" s="11">
        <v>2250</v>
      </c>
      <c r="H56" s="10"/>
      <c r="I56" s="10"/>
      <c r="J56" s="10"/>
      <c r="K56" s="43">
        <f>SUM(IF(B55&gt;0,IF(G56&gt;G55,G56,G55)))</f>
        <v>0</v>
      </c>
    </row>
    <row r="57" spans="1:11" ht="6.75" customHeight="1">
      <c r="A57" s="15"/>
      <c r="B57" s="4"/>
      <c r="C57" s="4"/>
      <c r="D57" s="4"/>
      <c r="E57" s="4"/>
      <c r="F57" s="6"/>
      <c r="G57" s="49"/>
      <c r="H57" s="4"/>
      <c r="I57" s="4"/>
      <c r="J57" s="4"/>
      <c r="K57" s="39"/>
    </row>
    <row r="58" spans="1:11" ht="12.75">
      <c r="A58" s="155" t="s">
        <v>75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7"/>
    </row>
    <row r="59" spans="1:11" s="45" customFormat="1" ht="6.75" customHeight="1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6"/>
    </row>
    <row r="60" spans="1:11" ht="12.75">
      <c r="A60" s="13"/>
      <c r="B60" s="87"/>
      <c r="C60" s="10" t="s">
        <v>67</v>
      </c>
      <c r="D60" s="10" t="s">
        <v>36</v>
      </c>
      <c r="E60" s="11">
        <v>15.6</v>
      </c>
      <c r="F60" s="12" t="s">
        <v>35</v>
      </c>
      <c r="G60" s="11">
        <f>SUM(B60*E60)</f>
        <v>0</v>
      </c>
      <c r="H60" s="10" t="s">
        <v>69</v>
      </c>
      <c r="I60" s="10"/>
      <c r="J60" s="10"/>
      <c r="K60" s="9"/>
    </row>
    <row r="61" spans="1:11" ht="12.75">
      <c r="A61" s="13"/>
      <c r="B61" s="87"/>
      <c r="C61" s="10" t="s">
        <v>67</v>
      </c>
      <c r="D61" s="10" t="s">
        <v>36</v>
      </c>
      <c r="E61" s="11">
        <v>18.9</v>
      </c>
      <c r="F61" s="12" t="s">
        <v>35</v>
      </c>
      <c r="G61" s="11">
        <f>SUM(B61*E61)</f>
        <v>0</v>
      </c>
      <c r="H61" s="10" t="s">
        <v>68</v>
      </c>
      <c r="I61" s="10"/>
      <c r="J61" s="10"/>
      <c r="K61" s="43"/>
    </row>
    <row r="62" spans="1:11" ht="12.75">
      <c r="A62" s="13"/>
      <c r="B62" s="87"/>
      <c r="C62" s="10" t="s">
        <v>67</v>
      </c>
      <c r="D62" s="10" t="s">
        <v>36</v>
      </c>
      <c r="E62" s="11">
        <v>22.2</v>
      </c>
      <c r="F62" s="12" t="s">
        <v>35</v>
      </c>
      <c r="G62" s="11">
        <f>SUM(B62*E62)</f>
        <v>0</v>
      </c>
      <c r="H62" s="10" t="s">
        <v>66</v>
      </c>
      <c r="I62" s="10"/>
      <c r="J62" s="10"/>
      <c r="K62" s="43"/>
    </row>
    <row r="63" spans="1:11" ht="12.75">
      <c r="A63" s="56" t="s">
        <v>74</v>
      </c>
      <c r="B63" s="87"/>
      <c r="C63" s="45" t="s">
        <v>67</v>
      </c>
      <c r="D63" s="45" t="s">
        <v>36</v>
      </c>
      <c r="E63" s="11">
        <v>7.3</v>
      </c>
      <c r="F63" s="12" t="s">
        <v>35</v>
      </c>
      <c r="G63" s="11">
        <f>SUM(B63*E63)</f>
        <v>0</v>
      </c>
      <c r="H63" s="10"/>
      <c r="I63" s="10"/>
      <c r="J63" s="10"/>
      <c r="K63" s="43">
        <f>SUM(G60:G63)</f>
        <v>0</v>
      </c>
    </row>
    <row r="64" spans="1:11" ht="12.75">
      <c r="A64" s="13"/>
      <c r="B64" s="163" t="s">
        <v>73</v>
      </c>
      <c r="C64" s="163"/>
      <c r="D64" s="163"/>
      <c r="E64" s="163"/>
      <c r="F64" s="163"/>
      <c r="G64" s="163"/>
      <c r="H64" s="163"/>
      <c r="I64" s="10"/>
      <c r="J64" s="10"/>
      <c r="K64" s="9"/>
    </row>
    <row r="65" spans="1:11" ht="5.25" customHeight="1">
      <c r="A65" s="15"/>
      <c r="B65" s="6"/>
      <c r="C65" s="6"/>
      <c r="D65" s="6"/>
      <c r="E65" s="6"/>
      <c r="F65" s="6"/>
      <c r="G65" s="6"/>
      <c r="H65" s="6"/>
      <c r="I65" s="4"/>
      <c r="J65" s="4"/>
      <c r="K65" s="3"/>
    </row>
    <row r="66" spans="1:11" ht="12.75">
      <c r="A66" s="82" t="s">
        <v>72</v>
      </c>
      <c r="B66" s="81"/>
      <c r="C66" s="81"/>
      <c r="D66" s="81"/>
      <c r="E66" s="81"/>
      <c r="F66" s="81"/>
      <c r="G66" s="81"/>
      <c r="H66" s="81"/>
      <c r="I66" s="81"/>
      <c r="J66" s="81"/>
      <c r="K66" s="80"/>
    </row>
    <row r="67" spans="1:11" s="45" customFormat="1" ht="6.75" customHeight="1">
      <c r="A67" s="97"/>
      <c r="B67" s="96"/>
      <c r="C67" s="96"/>
      <c r="D67" s="96"/>
      <c r="E67" s="96"/>
      <c r="F67" s="96"/>
      <c r="G67" s="96"/>
      <c r="H67" s="96"/>
      <c r="I67" s="96"/>
      <c r="J67" s="96"/>
      <c r="K67" s="95"/>
    </row>
    <row r="68" spans="1:11" ht="12.75">
      <c r="A68" s="13"/>
      <c r="B68" s="94"/>
      <c r="C68" s="10" t="s">
        <v>67</v>
      </c>
      <c r="D68" s="10" t="s">
        <v>36</v>
      </c>
      <c r="E68" s="11">
        <v>4</v>
      </c>
      <c r="F68" s="12" t="s">
        <v>35</v>
      </c>
      <c r="G68" s="11">
        <f>SUM(B68*E68)</f>
        <v>0</v>
      </c>
      <c r="H68" s="10"/>
      <c r="I68" s="10"/>
      <c r="J68" s="10"/>
      <c r="K68" s="43">
        <f>SUM(G68)</f>
        <v>0</v>
      </c>
    </row>
    <row r="69" spans="1:11" ht="6.75" customHeight="1">
      <c r="A69" s="15"/>
      <c r="B69" s="4"/>
      <c r="C69" s="4"/>
      <c r="D69" s="4"/>
      <c r="E69" s="5"/>
      <c r="F69" s="6"/>
      <c r="G69" s="49"/>
      <c r="H69" s="4"/>
      <c r="I69" s="4"/>
      <c r="J69" s="4"/>
      <c r="K69" s="39"/>
    </row>
    <row r="70" spans="1:11" ht="12.75">
      <c r="A70" s="82" t="s">
        <v>71</v>
      </c>
      <c r="B70" s="93"/>
      <c r="C70" s="93"/>
      <c r="D70" s="93"/>
      <c r="E70" s="93"/>
      <c r="F70" s="93"/>
      <c r="G70" s="93"/>
      <c r="H70" s="93"/>
      <c r="I70" s="93"/>
      <c r="J70" s="93"/>
      <c r="K70" s="92"/>
    </row>
    <row r="71" spans="1:11" s="88" customFormat="1" ht="6.75" customHeight="1">
      <c r="A71" s="91"/>
      <c r="B71" s="90"/>
      <c r="C71" s="90"/>
      <c r="D71" s="90"/>
      <c r="E71" s="90"/>
      <c r="F71" s="90"/>
      <c r="G71" s="90"/>
      <c r="H71" s="90"/>
      <c r="I71" s="90"/>
      <c r="J71" s="90"/>
      <c r="K71" s="89"/>
    </row>
    <row r="72" spans="1:11" ht="12.75">
      <c r="A72" s="13"/>
      <c r="B72" s="87"/>
      <c r="C72" s="10" t="s">
        <v>67</v>
      </c>
      <c r="D72" s="10" t="s">
        <v>36</v>
      </c>
      <c r="E72" s="11">
        <v>44</v>
      </c>
      <c r="F72" s="12" t="s">
        <v>35</v>
      </c>
      <c r="G72" s="53">
        <f>SUM(B72*E72)</f>
        <v>0</v>
      </c>
      <c r="H72" s="10" t="s">
        <v>69</v>
      </c>
      <c r="I72" s="10"/>
      <c r="J72" s="10"/>
      <c r="K72" s="43"/>
    </row>
    <row r="73" spans="1:11" ht="12.75">
      <c r="A73" s="13"/>
      <c r="B73" s="87"/>
      <c r="C73" s="10" t="s">
        <v>67</v>
      </c>
      <c r="D73" s="10" t="s">
        <v>36</v>
      </c>
      <c r="E73" s="11">
        <v>56.8</v>
      </c>
      <c r="F73" s="12" t="s">
        <v>35</v>
      </c>
      <c r="G73" s="53">
        <f>SUM(B73*E73)</f>
        <v>0</v>
      </c>
      <c r="H73" s="10" t="s">
        <v>68</v>
      </c>
      <c r="I73" s="10"/>
      <c r="J73" s="10"/>
      <c r="K73" s="43"/>
    </row>
    <row r="74" spans="1:11" ht="12.75">
      <c r="A74" s="13"/>
      <c r="B74" s="87"/>
      <c r="C74" s="10" t="s">
        <v>67</v>
      </c>
      <c r="D74" s="10" t="s">
        <v>36</v>
      </c>
      <c r="E74" s="11">
        <v>69.6</v>
      </c>
      <c r="F74" s="12" t="s">
        <v>35</v>
      </c>
      <c r="G74" s="53">
        <f>SUM(B74*E74)</f>
        <v>0</v>
      </c>
      <c r="H74" s="10" t="s">
        <v>66</v>
      </c>
      <c r="I74" s="10"/>
      <c r="J74" s="10"/>
      <c r="K74" s="43">
        <f>SUM(G72:G74)</f>
        <v>0</v>
      </c>
    </row>
    <row r="75" spans="1:11" ht="5.25" customHeight="1">
      <c r="A75" s="13"/>
      <c r="B75" s="10"/>
      <c r="C75" s="10"/>
      <c r="D75" s="10"/>
      <c r="E75" s="11"/>
      <c r="F75" s="12"/>
      <c r="G75" s="11"/>
      <c r="H75" s="12"/>
      <c r="I75" s="10"/>
      <c r="J75" s="10"/>
      <c r="K75" s="9"/>
    </row>
    <row r="76" spans="1:11" ht="12.75">
      <c r="A76" s="82" t="s">
        <v>70</v>
      </c>
      <c r="B76" s="93"/>
      <c r="C76" s="93"/>
      <c r="D76" s="93"/>
      <c r="E76" s="93"/>
      <c r="F76" s="93"/>
      <c r="G76" s="93"/>
      <c r="H76" s="93"/>
      <c r="I76" s="93"/>
      <c r="J76" s="93"/>
      <c r="K76" s="92"/>
    </row>
    <row r="77" spans="1:11" s="88" customFormat="1" ht="6.75" customHeight="1">
      <c r="A77" s="91"/>
      <c r="B77" s="90"/>
      <c r="C77" s="90"/>
      <c r="D77" s="90"/>
      <c r="E77" s="90"/>
      <c r="F77" s="90"/>
      <c r="G77" s="90"/>
      <c r="H77" s="90"/>
      <c r="I77" s="90"/>
      <c r="J77" s="90"/>
      <c r="K77" s="89"/>
    </row>
    <row r="78" spans="1:11" ht="12.75">
      <c r="A78" s="13"/>
      <c r="B78" s="87"/>
      <c r="C78" s="10" t="s">
        <v>67</v>
      </c>
      <c r="D78" s="10" t="s">
        <v>36</v>
      </c>
      <c r="E78" s="11">
        <v>53.7</v>
      </c>
      <c r="F78" s="12" t="s">
        <v>35</v>
      </c>
      <c r="G78" s="53">
        <f>SUM(B78*E78)</f>
        <v>0</v>
      </c>
      <c r="H78" s="10" t="s">
        <v>69</v>
      </c>
      <c r="I78" s="10"/>
      <c r="J78" s="10"/>
      <c r="K78" s="43"/>
    </row>
    <row r="79" spans="1:11" ht="12.75">
      <c r="A79" s="13"/>
      <c r="B79" s="87"/>
      <c r="C79" s="10" t="s">
        <v>67</v>
      </c>
      <c r="D79" s="10" t="s">
        <v>36</v>
      </c>
      <c r="E79" s="11">
        <v>66</v>
      </c>
      <c r="F79" s="12" t="s">
        <v>35</v>
      </c>
      <c r="G79" s="53">
        <f>SUM(B79*E79)</f>
        <v>0</v>
      </c>
      <c r="H79" s="10" t="s">
        <v>68</v>
      </c>
      <c r="I79" s="10"/>
      <c r="J79" s="10"/>
      <c r="K79" s="43"/>
    </row>
    <row r="80" spans="1:11" ht="12.75">
      <c r="A80" s="13"/>
      <c r="B80" s="87"/>
      <c r="C80" s="10" t="s">
        <v>67</v>
      </c>
      <c r="D80" s="10" t="s">
        <v>36</v>
      </c>
      <c r="E80" s="11">
        <v>78.8</v>
      </c>
      <c r="F80" s="12" t="s">
        <v>35</v>
      </c>
      <c r="G80" s="53">
        <f>SUM(B80*E80)</f>
        <v>0</v>
      </c>
      <c r="H80" s="10" t="s">
        <v>66</v>
      </c>
      <c r="I80" s="10"/>
      <c r="J80" s="10"/>
      <c r="K80" s="43">
        <f>SUM(G78:G80)</f>
        <v>0</v>
      </c>
    </row>
    <row r="81" spans="1:11" ht="5.25" customHeight="1">
      <c r="A81" s="13"/>
      <c r="B81" s="10"/>
      <c r="C81" s="10"/>
      <c r="D81" s="10"/>
      <c r="E81" s="11"/>
      <c r="F81" s="12"/>
      <c r="G81" s="11"/>
      <c r="H81" s="12"/>
      <c r="I81" s="10"/>
      <c r="J81" s="10"/>
      <c r="K81" s="9"/>
    </row>
    <row r="82" spans="1:11" ht="12.75">
      <c r="A82" s="74" t="s">
        <v>65</v>
      </c>
      <c r="B82" s="70"/>
      <c r="C82" s="70"/>
      <c r="D82" s="70"/>
      <c r="E82" s="72"/>
      <c r="F82" s="73"/>
      <c r="G82" s="72"/>
      <c r="H82" s="70"/>
      <c r="I82" s="70"/>
      <c r="J82" s="70"/>
      <c r="K82" s="69"/>
    </row>
    <row r="83" spans="1:11" s="45" customFormat="1" ht="6" customHeight="1">
      <c r="A83" s="86"/>
      <c r="E83" s="60"/>
      <c r="F83" s="67"/>
      <c r="G83" s="60"/>
      <c r="K83" s="57"/>
    </row>
    <row r="84" spans="1:11" ht="12.75">
      <c r="A84" s="13"/>
      <c r="B84" s="66"/>
      <c r="C84" s="10" t="s">
        <v>57</v>
      </c>
      <c r="D84" s="10" t="s">
        <v>36</v>
      </c>
      <c r="E84" s="11">
        <v>0.45</v>
      </c>
      <c r="F84" s="12" t="s">
        <v>35</v>
      </c>
      <c r="G84" s="11">
        <f>SUM(B84*E84)</f>
        <v>0</v>
      </c>
      <c r="H84" s="10"/>
      <c r="I84" s="10"/>
      <c r="J84" s="10"/>
      <c r="K84" s="43"/>
    </row>
    <row r="85" spans="1:11" s="10" customFormat="1" ht="12.75">
      <c r="A85" s="13"/>
      <c r="B85" s="66"/>
      <c r="C85" s="10" t="s">
        <v>64</v>
      </c>
      <c r="D85" s="10" t="s">
        <v>36</v>
      </c>
      <c r="E85" s="11">
        <v>4</v>
      </c>
      <c r="F85" s="12" t="s">
        <v>35</v>
      </c>
      <c r="G85" s="11">
        <f>SUM(B85*E85)</f>
        <v>0</v>
      </c>
      <c r="H85" s="10" t="s">
        <v>63</v>
      </c>
      <c r="K85" s="9"/>
    </row>
    <row r="86" spans="1:11" s="10" customFormat="1" ht="12.75">
      <c r="A86" s="13"/>
      <c r="B86" s="12" t="s">
        <v>62</v>
      </c>
      <c r="C86" s="12"/>
      <c r="E86" s="11"/>
      <c r="F86" s="56" t="s">
        <v>59</v>
      </c>
      <c r="G86" s="11">
        <v>400</v>
      </c>
      <c r="J86" s="85"/>
      <c r="K86" s="43">
        <f>SUM(IF(B85&gt;0,(IF(G86&gt;G85,G86,G85)+G84)))</f>
        <v>0</v>
      </c>
    </row>
    <row r="87" spans="1:11" ht="6" customHeight="1">
      <c r="A87" s="13"/>
      <c r="B87" s="10"/>
      <c r="C87" s="10"/>
      <c r="D87" s="10"/>
      <c r="E87" s="11"/>
      <c r="F87" s="12"/>
      <c r="G87" s="11"/>
      <c r="H87" s="10"/>
      <c r="I87" s="10"/>
      <c r="J87" s="10"/>
      <c r="K87" s="9"/>
    </row>
    <row r="88" spans="1:11" s="10" customFormat="1" ht="12.75">
      <c r="A88" s="74" t="s">
        <v>61</v>
      </c>
      <c r="B88" s="70"/>
      <c r="C88" s="70"/>
      <c r="D88" s="70"/>
      <c r="E88" s="72"/>
      <c r="F88" s="73"/>
      <c r="G88" s="72"/>
      <c r="H88" s="70"/>
      <c r="I88" s="70"/>
      <c r="J88" s="70"/>
      <c r="K88" s="69"/>
    </row>
    <row r="89" spans="1:11" s="45" customFormat="1" ht="6.75" customHeight="1">
      <c r="A89" s="68"/>
      <c r="E89" s="60"/>
      <c r="F89" s="67"/>
      <c r="G89" s="60"/>
      <c r="K89" s="57"/>
    </row>
    <row r="90" spans="1:11" s="10" customFormat="1" ht="12.75">
      <c r="A90" s="56"/>
      <c r="B90" s="66"/>
      <c r="C90" s="55" t="s">
        <v>60</v>
      </c>
      <c r="D90" s="10" t="s">
        <v>36</v>
      </c>
      <c r="E90" s="11">
        <v>0.25</v>
      </c>
      <c r="F90" s="12" t="s">
        <v>35</v>
      </c>
      <c r="G90" s="11">
        <f>SUM(B90*E90)</f>
        <v>0</v>
      </c>
      <c r="K90" s="9"/>
    </row>
    <row r="91" spans="1:11" s="10" customFormat="1" ht="12.75">
      <c r="A91" s="13"/>
      <c r="E91" s="11"/>
      <c r="F91" s="84" t="s">
        <v>59</v>
      </c>
      <c r="G91" s="11">
        <v>600</v>
      </c>
      <c r="K91" s="83">
        <f>SUM(IF(B90&gt;0,(IF(G91&gt;G90,G91,G90))))</f>
        <v>0</v>
      </c>
    </row>
    <row r="92" spans="1:11" ht="6.75" customHeight="1">
      <c r="A92" s="52"/>
      <c r="B92" s="51"/>
      <c r="C92" s="4"/>
      <c r="D92" s="4"/>
      <c r="E92" s="5"/>
      <c r="F92" s="5"/>
      <c r="G92" s="50"/>
      <c r="H92" s="4"/>
      <c r="I92" s="4"/>
      <c r="J92" s="49"/>
      <c r="K92" s="39"/>
    </row>
    <row r="93" spans="1:11" ht="12.75" customHeight="1">
      <c r="A93" s="82" t="s">
        <v>58</v>
      </c>
      <c r="B93" s="81"/>
      <c r="C93" s="81"/>
      <c r="D93" s="81"/>
      <c r="E93" s="81"/>
      <c r="F93" s="81"/>
      <c r="G93" s="81"/>
      <c r="H93" s="81"/>
      <c r="I93" s="81"/>
      <c r="J93" s="81"/>
      <c r="K93" s="80"/>
    </row>
    <row r="94" spans="1:11" s="45" customFormat="1" ht="6.75" customHeight="1">
      <c r="A94" s="68"/>
      <c r="E94" s="60"/>
      <c r="F94" s="67"/>
      <c r="G94" s="60"/>
      <c r="K94" s="57"/>
    </row>
    <row r="95" spans="1:11" ht="12.75">
      <c r="A95" s="13"/>
      <c r="B95" s="79"/>
      <c r="C95" s="10" t="s">
        <v>57</v>
      </c>
      <c r="D95" s="10" t="s">
        <v>56</v>
      </c>
      <c r="E95" s="11">
        <v>0.45</v>
      </c>
      <c r="F95" s="12" t="s">
        <v>35</v>
      </c>
      <c r="G95" s="78">
        <f>SUM(B95*E95)</f>
        <v>0</v>
      </c>
      <c r="H95" s="33" t="s">
        <v>55</v>
      </c>
      <c r="I95" s="10"/>
      <c r="J95" s="10"/>
      <c r="K95" s="43"/>
    </row>
    <row r="96" spans="1:11" ht="12.75">
      <c r="A96" s="13"/>
      <c r="B96" s="77"/>
      <c r="C96" s="10" t="s">
        <v>54</v>
      </c>
      <c r="D96" s="10" t="s">
        <v>53</v>
      </c>
      <c r="E96" s="76">
        <v>0.08</v>
      </c>
      <c r="F96" s="12" t="s">
        <v>35</v>
      </c>
      <c r="G96" s="11">
        <f>SUM(B96*1.08)</f>
        <v>0</v>
      </c>
      <c r="H96" s="33" t="s">
        <v>52</v>
      </c>
      <c r="I96" s="10"/>
      <c r="J96" s="10"/>
      <c r="K96" s="43">
        <f>SUM(IF(G96&gt;=G95,G95,G96))</f>
        <v>0</v>
      </c>
    </row>
    <row r="97" spans="1:11" s="10" customFormat="1" ht="6.75" customHeight="1">
      <c r="A97" s="75"/>
      <c r="E97" s="11"/>
      <c r="F97" s="12"/>
      <c r="G97" s="11"/>
      <c r="K97" s="9"/>
    </row>
    <row r="98" spans="1:11" ht="12.75">
      <c r="A98" s="74" t="s">
        <v>51</v>
      </c>
      <c r="B98" s="70"/>
      <c r="C98" s="70"/>
      <c r="D98" s="70"/>
      <c r="E98" s="72"/>
      <c r="F98" s="73"/>
      <c r="G98" s="72"/>
      <c r="H98" s="70"/>
      <c r="I98" s="71"/>
      <c r="J98" s="70"/>
      <c r="K98" s="69"/>
    </row>
    <row r="99" spans="1:11" s="45" customFormat="1" ht="6.75" customHeight="1">
      <c r="A99" s="68"/>
      <c r="E99" s="60"/>
      <c r="F99" s="67"/>
      <c r="G99" s="60"/>
      <c r="I99" s="58"/>
      <c r="K99" s="57"/>
    </row>
    <row r="100" spans="1:11" ht="12.75">
      <c r="A100" s="158" t="s">
        <v>50</v>
      </c>
      <c r="B100" s="159"/>
      <c r="C100" s="66"/>
      <c r="D100" s="10" t="s">
        <v>36</v>
      </c>
      <c r="E100" s="11">
        <v>75</v>
      </c>
      <c r="F100" s="11" t="s">
        <v>35</v>
      </c>
      <c r="G100" s="53">
        <f>SUM(C100*E100)</f>
        <v>0</v>
      </c>
      <c r="H100" s="11"/>
      <c r="I100" s="65"/>
      <c r="J100" s="64"/>
      <c r="K100" s="63"/>
    </row>
    <row r="101" spans="1:11" ht="12.75">
      <c r="A101" s="158" t="s">
        <v>49</v>
      </c>
      <c r="B101" s="159"/>
      <c r="C101" s="61"/>
      <c r="D101" s="10" t="s">
        <v>36</v>
      </c>
      <c r="E101" s="11">
        <v>75</v>
      </c>
      <c r="F101" s="11" t="s">
        <v>35</v>
      </c>
      <c r="G101" s="53">
        <f>SUM(C101*E101)</f>
        <v>0</v>
      </c>
      <c r="H101" s="11"/>
      <c r="I101" s="10"/>
      <c r="J101" s="10"/>
      <c r="K101" s="62"/>
    </row>
    <row r="102" spans="1:11" ht="12.75">
      <c r="A102" s="158" t="s">
        <v>48</v>
      </c>
      <c r="B102" s="159"/>
      <c r="C102" s="61"/>
      <c r="D102" s="10" t="s">
        <v>36</v>
      </c>
      <c r="E102" s="11">
        <v>207</v>
      </c>
      <c r="F102" s="11" t="s">
        <v>35</v>
      </c>
      <c r="G102" s="53">
        <f>SUM(C102*E102)</f>
        <v>0</v>
      </c>
      <c r="H102" s="10"/>
      <c r="I102" s="10"/>
      <c r="J102" s="41"/>
      <c r="K102" s="9"/>
    </row>
    <row r="103" spans="1:11" ht="12.75">
      <c r="A103" s="148" t="s">
        <v>47</v>
      </c>
      <c r="B103" s="160"/>
      <c r="C103" s="61"/>
      <c r="D103" s="45" t="s">
        <v>36</v>
      </c>
      <c r="E103" s="60">
        <v>45</v>
      </c>
      <c r="F103" s="60" t="s">
        <v>35</v>
      </c>
      <c r="G103" s="59">
        <f>SUM(C103*E103)</f>
        <v>0</v>
      </c>
      <c r="H103" s="45"/>
      <c r="I103" s="45"/>
      <c r="J103" s="58"/>
      <c r="K103" s="57"/>
    </row>
    <row r="104" spans="1:11" s="10" customFormat="1" ht="12.75">
      <c r="A104" s="161" t="s">
        <v>46</v>
      </c>
      <c r="B104" s="162"/>
      <c r="C104" s="162"/>
      <c r="E104" s="11"/>
      <c r="F104" s="11"/>
      <c r="G104" s="53"/>
      <c r="J104" s="41"/>
      <c r="K104" s="9"/>
    </row>
    <row r="105" spans="1:11" ht="12.75">
      <c r="A105" s="158" t="s">
        <v>45</v>
      </c>
      <c r="B105" s="159"/>
      <c r="C105" s="44"/>
      <c r="D105" s="10" t="s">
        <v>36</v>
      </c>
      <c r="E105" s="11">
        <v>280</v>
      </c>
      <c r="F105" s="11" t="s">
        <v>35</v>
      </c>
      <c r="G105" s="53">
        <f aca="true" t="shared" si="1" ref="G105:G111">SUM(C105*E105)</f>
        <v>0</v>
      </c>
      <c r="H105" s="10"/>
      <c r="I105" s="10"/>
      <c r="J105" s="41"/>
      <c r="K105" s="9"/>
    </row>
    <row r="106" spans="1:11" ht="12.75">
      <c r="A106" s="158" t="s">
        <v>44</v>
      </c>
      <c r="B106" s="159"/>
      <c r="C106" s="44"/>
      <c r="D106" s="10" t="s">
        <v>36</v>
      </c>
      <c r="E106" s="11">
        <v>335</v>
      </c>
      <c r="F106" s="11" t="s">
        <v>35</v>
      </c>
      <c r="G106" s="53">
        <f t="shared" si="1"/>
        <v>0</v>
      </c>
      <c r="H106" s="10"/>
      <c r="I106" s="10"/>
      <c r="J106" s="41"/>
      <c r="K106" s="9"/>
    </row>
    <row r="107" spans="1:11" ht="12.75">
      <c r="A107" s="158" t="s">
        <v>43</v>
      </c>
      <c r="B107" s="159"/>
      <c r="C107" s="44"/>
      <c r="D107" s="10" t="s">
        <v>36</v>
      </c>
      <c r="E107" s="11">
        <v>430</v>
      </c>
      <c r="F107" s="11" t="s">
        <v>35</v>
      </c>
      <c r="G107" s="53">
        <f t="shared" si="1"/>
        <v>0</v>
      </c>
      <c r="H107" s="10"/>
      <c r="I107" s="10"/>
      <c r="J107" s="41"/>
      <c r="K107" s="9"/>
    </row>
    <row r="108" spans="1:11" ht="12.75">
      <c r="A108" s="158" t="s">
        <v>42</v>
      </c>
      <c r="B108" s="159"/>
      <c r="C108" s="54"/>
      <c r="D108" s="10" t="s">
        <v>36</v>
      </c>
      <c r="E108" s="11">
        <v>330</v>
      </c>
      <c r="F108" s="11" t="s">
        <v>35</v>
      </c>
      <c r="G108" s="53">
        <f t="shared" si="1"/>
        <v>0</v>
      </c>
      <c r="H108" s="10"/>
      <c r="I108" s="10"/>
      <c r="J108" s="41"/>
      <c r="K108" s="9"/>
    </row>
    <row r="109" spans="1:11" ht="12.75">
      <c r="A109" s="158" t="s">
        <v>41</v>
      </c>
      <c r="B109" s="159"/>
      <c r="C109" s="54"/>
      <c r="D109" s="10" t="s">
        <v>36</v>
      </c>
      <c r="E109" s="11">
        <v>50</v>
      </c>
      <c r="F109" s="11" t="s">
        <v>35</v>
      </c>
      <c r="G109" s="53">
        <f t="shared" si="1"/>
        <v>0</v>
      </c>
      <c r="H109" s="10"/>
      <c r="I109" s="10"/>
      <c r="J109" s="41"/>
      <c r="K109" s="9"/>
    </row>
    <row r="110" spans="1:11" ht="12.75">
      <c r="A110" s="158" t="s">
        <v>40</v>
      </c>
      <c r="B110" s="159"/>
      <c r="C110" s="54"/>
      <c r="D110" s="10" t="s">
        <v>36</v>
      </c>
      <c r="E110" s="11">
        <v>43</v>
      </c>
      <c r="F110" s="11" t="s">
        <v>35</v>
      </c>
      <c r="G110" s="53">
        <f t="shared" si="1"/>
        <v>0</v>
      </c>
      <c r="H110" s="10"/>
      <c r="I110" s="10"/>
      <c r="J110" s="41"/>
      <c r="K110" s="9"/>
    </row>
    <row r="111" spans="1:11" ht="12.75">
      <c r="A111" s="158" t="s">
        <v>39</v>
      </c>
      <c r="B111" s="159"/>
      <c r="C111" s="54"/>
      <c r="D111" s="10" t="s">
        <v>36</v>
      </c>
      <c r="E111" s="11">
        <v>35</v>
      </c>
      <c r="F111" s="11" t="s">
        <v>35</v>
      </c>
      <c r="G111" s="53">
        <f t="shared" si="1"/>
        <v>0</v>
      </c>
      <c r="H111" s="10"/>
      <c r="I111" s="10"/>
      <c r="J111" s="41"/>
      <c r="K111" s="43">
        <f>SUM(G100:G111)</f>
        <v>0</v>
      </c>
    </row>
    <row r="112" spans="1:11" ht="6.75" customHeight="1">
      <c r="A112" s="52"/>
      <c r="B112" s="51"/>
      <c r="C112" s="4"/>
      <c r="D112" s="4"/>
      <c r="E112" s="5"/>
      <c r="F112" s="5"/>
      <c r="G112" s="50"/>
      <c r="H112" s="4"/>
      <c r="I112" s="4"/>
      <c r="J112" s="49"/>
      <c r="K112" s="39"/>
    </row>
    <row r="113" spans="1:11" ht="12.75">
      <c r="A113" s="155" t="s">
        <v>38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7"/>
    </row>
    <row r="114" spans="1:11" s="45" customFormat="1" ht="6.75" customHeight="1">
      <c r="A114" s="48"/>
      <c r="B114" s="47"/>
      <c r="C114" s="47"/>
      <c r="D114" s="47"/>
      <c r="E114" s="47"/>
      <c r="F114" s="47"/>
      <c r="G114" s="47"/>
      <c r="H114" s="47"/>
      <c r="I114" s="47"/>
      <c r="J114" s="47"/>
      <c r="K114" s="46"/>
    </row>
    <row r="115" spans="1:11" ht="12.75">
      <c r="A115" s="13"/>
      <c r="B115" s="44"/>
      <c r="C115" s="10" t="s">
        <v>37</v>
      </c>
      <c r="D115" s="10" t="s">
        <v>36</v>
      </c>
      <c r="E115" s="11">
        <v>2660</v>
      </c>
      <c r="F115" s="12" t="s">
        <v>35</v>
      </c>
      <c r="G115" s="11">
        <f>SUM(B115*E115)</f>
        <v>0</v>
      </c>
      <c r="H115" s="10"/>
      <c r="I115" s="10"/>
      <c r="J115" s="10"/>
      <c r="K115" s="43">
        <f>SUM(G115)</f>
        <v>0</v>
      </c>
    </row>
    <row r="116" spans="1:11" ht="6.75" customHeight="1">
      <c r="A116" s="15"/>
      <c r="B116" s="4"/>
      <c r="C116" s="4"/>
      <c r="D116" s="4"/>
      <c r="E116" s="5"/>
      <c r="F116" s="6"/>
      <c r="G116" s="5"/>
      <c r="H116" s="4"/>
      <c r="I116" s="4"/>
      <c r="J116" s="4"/>
      <c r="K116" s="39"/>
    </row>
    <row r="117" spans="1:11" ht="12.75">
      <c r="A117" s="27"/>
      <c r="B117" s="24"/>
      <c r="C117" s="24"/>
      <c r="D117" s="26"/>
      <c r="E117" s="24"/>
      <c r="F117" s="26"/>
      <c r="G117" s="24"/>
      <c r="H117" s="24"/>
      <c r="I117" s="24"/>
      <c r="J117" s="24"/>
      <c r="K117" s="14"/>
    </row>
    <row r="118" spans="1:11" ht="12.75">
      <c r="A118" s="13"/>
      <c r="B118" s="10"/>
      <c r="C118" s="10"/>
      <c r="D118" s="12"/>
      <c r="E118" s="10"/>
      <c r="F118" s="12"/>
      <c r="G118" s="10"/>
      <c r="H118" s="41" t="s">
        <v>34</v>
      </c>
      <c r="I118" s="10"/>
      <c r="J118" s="10"/>
      <c r="K118" s="43">
        <f>SUM(K15:K115)</f>
        <v>0</v>
      </c>
    </row>
    <row r="119" spans="1:11" ht="12.75">
      <c r="A119" s="13"/>
      <c r="B119" s="10"/>
      <c r="C119" s="10"/>
      <c r="D119" s="12"/>
      <c r="E119" s="10"/>
      <c r="F119" s="12"/>
      <c r="G119" s="10"/>
      <c r="H119" s="42" t="s">
        <v>33</v>
      </c>
      <c r="I119" s="41"/>
      <c r="J119" s="41"/>
      <c r="K119" s="40"/>
    </row>
    <row r="120" spans="1:11" ht="12.75">
      <c r="A120" s="15"/>
      <c r="B120" s="4"/>
      <c r="C120" s="4"/>
      <c r="D120" s="6"/>
      <c r="E120" s="4"/>
      <c r="F120" s="6"/>
      <c r="G120" s="4"/>
      <c r="H120" s="4"/>
      <c r="I120" s="4"/>
      <c r="J120" s="4"/>
      <c r="K120" s="39">
        <f>SUM(K118-K119)</f>
        <v>0</v>
      </c>
    </row>
    <row r="121" spans="1:11" ht="15">
      <c r="A121" s="178" t="s">
        <v>32</v>
      </c>
      <c r="B121" s="179"/>
      <c r="C121" s="179"/>
      <c r="D121" s="179"/>
      <c r="E121" s="179"/>
      <c r="F121" s="179"/>
      <c r="G121" s="179"/>
      <c r="H121" s="179"/>
      <c r="I121" s="179"/>
      <c r="J121" s="179"/>
      <c r="K121" s="180"/>
    </row>
    <row r="122" spans="1:11" ht="12.75">
      <c r="A122" s="27"/>
      <c r="B122" s="24"/>
      <c r="C122" s="24"/>
      <c r="D122" s="24"/>
      <c r="E122" s="25"/>
      <c r="F122" s="26"/>
      <c r="G122" s="38"/>
      <c r="H122" s="38"/>
      <c r="I122" s="38"/>
      <c r="J122" s="38"/>
      <c r="K122" s="37"/>
    </row>
    <row r="123" spans="1:11" ht="12.75">
      <c r="A123" s="32" t="s">
        <v>31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31"/>
    </row>
    <row r="124" spans="1:11" ht="12.75">
      <c r="A124" s="182" t="s">
        <v>30</v>
      </c>
      <c r="B124" s="183"/>
      <c r="C124" s="183"/>
      <c r="D124" s="183"/>
      <c r="E124" s="183"/>
      <c r="F124" s="183"/>
      <c r="G124" s="183"/>
      <c r="H124" s="183"/>
      <c r="I124" s="183"/>
      <c r="J124" s="183"/>
      <c r="K124" s="184"/>
    </row>
    <row r="125" spans="1:11" ht="12.75">
      <c r="A125" s="34"/>
      <c r="B125" s="12"/>
      <c r="C125" s="12"/>
      <c r="D125" s="12"/>
      <c r="E125" s="12"/>
      <c r="F125" s="12"/>
      <c r="G125" s="12"/>
      <c r="H125" s="12"/>
      <c r="I125" s="12"/>
      <c r="J125" s="12"/>
      <c r="K125" s="36"/>
    </row>
    <row r="126" spans="1:11" ht="12.75">
      <c r="A126" s="32" t="s">
        <v>29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31"/>
    </row>
    <row r="127" spans="1:11" ht="12.75">
      <c r="A127" s="182" t="s">
        <v>28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4"/>
    </row>
    <row r="128" spans="1:11" ht="12.75">
      <c r="A128" s="34"/>
      <c r="B128" s="12"/>
      <c r="C128" s="12"/>
      <c r="D128" s="12"/>
      <c r="E128" s="12"/>
      <c r="F128" s="12"/>
      <c r="G128" s="12"/>
      <c r="H128" s="12"/>
      <c r="I128" s="12"/>
      <c r="J128" s="12"/>
      <c r="K128" s="35"/>
    </row>
    <row r="129" spans="1:11" ht="12.75">
      <c r="A129" s="32" t="s">
        <v>27</v>
      </c>
      <c r="B129" s="181"/>
      <c r="C129" s="181"/>
      <c r="D129" s="181"/>
      <c r="E129" s="181"/>
      <c r="F129" s="181"/>
      <c r="G129" s="181"/>
      <c r="H129" s="181"/>
      <c r="I129" s="181"/>
      <c r="J129" s="181"/>
      <c r="K129" s="31"/>
    </row>
    <row r="130" spans="1:11" ht="12.75">
      <c r="A130" s="185" t="s">
        <v>26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7"/>
    </row>
    <row r="131" spans="1:11" ht="12.75">
      <c r="A131" s="34"/>
      <c r="B131" s="33"/>
      <c r="C131" s="33"/>
      <c r="D131" s="33"/>
      <c r="E131" s="33"/>
      <c r="F131" s="33"/>
      <c r="G131" s="33"/>
      <c r="H131" s="33"/>
      <c r="I131" s="33"/>
      <c r="J131" s="33"/>
      <c r="K131" s="9"/>
    </row>
    <row r="132" spans="1:11" ht="12.75">
      <c r="A132" s="32" t="s">
        <v>25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31"/>
    </row>
    <row r="133" spans="1:11" ht="12.75">
      <c r="A133" s="185" t="s">
        <v>24</v>
      </c>
      <c r="B133" s="188"/>
      <c r="C133" s="188"/>
      <c r="D133" s="188"/>
      <c r="E133" s="188"/>
      <c r="F133" s="188"/>
      <c r="G133" s="188"/>
      <c r="H133" s="188"/>
      <c r="I133" s="188"/>
      <c r="J133" s="188"/>
      <c r="K133" s="189"/>
    </row>
    <row r="134" spans="1:11" ht="12.75">
      <c r="A134" s="30"/>
      <c r="B134" s="29"/>
      <c r="C134" s="29"/>
      <c r="D134" s="29"/>
      <c r="E134" s="28"/>
      <c r="F134" s="6"/>
      <c r="G134" s="5"/>
      <c r="H134" s="4"/>
      <c r="I134" s="4"/>
      <c r="J134" s="4"/>
      <c r="K134" s="3"/>
    </row>
    <row r="135" spans="1:11" ht="12.75">
      <c r="A135" s="27"/>
      <c r="B135" s="24"/>
      <c r="C135" s="24"/>
      <c r="D135" s="24"/>
      <c r="E135" s="25"/>
      <c r="F135" s="26"/>
      <c r="G135" s="25"/>
      <c r="H135" s="24"/>
      <c r="I135" s="24"/>
      <c r="J135" s="24"/>
      <c r="K135" s="14"/>
    </row>
    <row r="136" spans="1:11" ht="14.25">
      <c r="A136" s="23" t="s">
        <v>23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8"/>
    </row>
    <row r="137" spans="1:11" ht="14.25">
      <c r="A137" s="23" t="s">
        <v>22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8"/>
    </row>
    <row r="138" spans="1:11" ht="14.25">
      <c r="A138" s="23" t="s">
        <v>21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8"/>
    </row>
    <row r="139" spans="1:11" ht="14.25">
      <c r="A139" s="23" t="s">
        <v>20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8"/>
    </row>
    <row r="140" spans="1:11" ht="14.25">
      <c r="A140" s="23" t="s">
        <v>19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8"/>
    </row>
    <row r="141" spans="1:11" ht="14.25">
      <c r="A141" s="23" t="s">
        <v>18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8"/>
    </row>
    <row r="142" spans="1:11" ht="14.25">
      <c r="A142" s="23" t="s">
        <v>17</v>
      </c>
      <c r="B142" s="19"/>
      <c r="C142" s="19"/>
      <c r="D142" s="19"/>
      <c r="E142" s="20"/>
      <c r="F142" s="19"/>
      <c r="G142" s="20"/>
      <c r="H142" s="19"/>
      <c r="I142" s="19"/>
      <c r="J142" s="19"/>
      <c r="K142" s="18"/>
    </row>
    <row r="143" spans="1:11" ht="13.5">
      <c r="A143" s="21"/>
      <c r="B143" s="19"/>
      <c r="C143" s="19"/>
      <c r="D143" s="19"/>
      <c r="E143" s="20"/>
      <c r="F143" s="19"/>
      <c r="G143" s="20"/>
      <c r="H143" s="19"/>
      <c r="I143" s="19"/>
      <c r="J143" s="19"/>
      <c r="K143" s="18"/>
    </row>
    <row r="144" spans="1:11" ht="12.75">
      <c r="A144" s="190" t="s">
        <v>16</v>
      </c>
      <c r="B144" s="191"/>
      <c r="C144" s="191"/>
      <c r="D144" s="191"/>
      <c r="E144" s="191"/>
      <c r="F144" s="22"/>
      <c r="G144" s="191" t="s">
        <v>15</v>
      </c>
      <c r="H144" s="191"/>
      <c r="I144" s="191"/>
      <c r="J144" s="191"/>
      <c r="K144" s="192"/>
    </row>
    <row r="145" spans="1:11" ht="13.5">
      <c r="A145" s="193" t="s">
        <v>14</v>
      </c>
      <c r="B145" s="194"/>
      <c r="C145" s="194"/>
      <c r="D145" s="194"/>
      <c r="E145" s="194"/>
      <c r="F145" s="19"/>
      <c r="G145" s="195" t="s">
        <v>13</v>
      </c>
      <c r="H145" s="195"/>
      <c r="I145" s="195"/>
      <c r="J145" s="195"/>
      <c r="K145" s="196"/>
    </row>
    <row r="146" spans="1:11" ht="13.5">
      <c r="A146" s="21"/>
      <c r="B146" s="19"/>
      <c r="C146" s="19"/>
      <c r="D146" s="19"/>
      <c r="E146" s="20"/>
      <c r="F146" s="19"/>
      <c r="G146" s="20"/>
      <c r="H146" s="19"/>
      <c r="I146" s="19"/>
      <c r="J146" s="19"/>
      <c r="K146" s="18"/>
    </row>
    <row r="147" spans="1:11" ht="13.5">
      <c r="A147" s="21"/>
      <c r="B147" s="19"/>
      <c r="C147" s="19"/>
      <c r="D147" s="19"/>
      <c r="E147" s="20"/>
      <c r="F147" s="19"/>
      <c r="G147" s="20"/>
      <c r="H147" s="19"/>
      <c r="I147" s="19"/>
      <c r="J147" s="19"/>
      <c r="K147" s="18"/>
    </row>
    <row r="148" spans="1:11" ht="12.75">
      <c r="A148" s="190" t="s">
        <v>12</v>
      </c>
      <c r="B148" s="191"/>
      <c r="C148" s="191"/>
      <c r="D148" s="191"/>
      <c r="E148" s="191"/>
      <c r="F148" s="17"/>
      <c r="G148" s="191" t="s">
        <v>11</v>
      </c>
      <c r="H148" s="191"/>
      <c r="I148" s="191"/>
      <c r="J148" s="191"/>
      <c r="K148" s="192"/>
    </row>
    <row r="149" spans="1:11" ht="13.5">
      <c r="A149" s="200" t="s">
        <v>10</v>
      </c>
      <c r="B149" s="201"/>
      <c r="C149" s="201"/>
      <c r="D149" s="201"/>
      <c r="E149" s="201"/>
      <c r="F149" s="16"/>
      <c r="G149" s="195" t="s">
        <v>9</v>
      </c>
      <c r="H149" s="195"/>
      <c r="I149" s="195"/>
      <c r="J149" s="195"/>
      <c r="K149" s="196"/>
    </row>
    <row r="150" spans="1:11" ht="12.75">
      <c r="A150" s="15"/>
      <c r="B150" s="4"/>
      <c r="C150" s="4"/>
      <c r="D150" s="4"/>
      <c r="E150" s="5"/>
      <c r="F150" s="6"/>
      <c r="G150" s="5"/>
      <c r="H150" s="4"/>
      <c r="I150" s="4"/>
      <c r="J150" s="4"/>
      <c r="K150" s="3"/>
    </row>
    <row r="151" spans="1:11" ht="12.75">
      <c r="A151" s="197" t="s">
        <v>8</v>
      </c>
      <c r="B151" s="198"/>
      <c r="C151" s="198"/>
      <c r="D151" s="198"/>
      <c r="E151" s="198"/>
      <c r="F151" s="198"/>
      <c r="G151" s="198"/>
      <c r="H151" s="198"/>
      <c r="I151" s="198"/>
      <c r="J151" s="198"/>
      <c r="K151" s="199"/>
    </row>
    <row r="152" spans="1:11" ht="6.75" customHeight="1">
      <c r="A152" s="13"/>
      <c r="B152" s="10"/>
      <c r="C152" s="10"/>
      <c r="D152" s="10"/>
      <c r="E152" s="11"/>
      <c r="F152" s="12"/>
      <c r="G152" s="11"/>
      <c r="H152" s="10"/>
      <c r="I152" s="10"/>
      <c r="J152" s="10"/>
      <c r="K152" s="14"/>
    </row>
    <row r="153" spans="1:11" ht="12.75">
      <c r="A153" s="13" t="s">
        <v>7</v>
      </c>
      <c r="B153" s="10"/>
      <c r="C153" s="4"/>
      <c r="D153" s="4"/>
      <c r="E153" s="5"/>
      <c r="F153" s="12"/>
      <c r="G153" s="10" t="s">
        <v>6</v>
      </c>
      <c r="H153" s="10"/>
      <c r="I153" s="10"/>
      <c r="J153" s="10"/>
      <c r="K153" s="3"/>
    </row>
    <row r="154" spans="1:11" ht="12.75">
      <c r="A154" s="13" t="s">
        <v>5</v>
      </c>
      <c r="B154" s="10"/>
      <c r="C154" s="10"/>
      <c r="D154" s="10"/>
      <c r="E154" s="11"/>
      <c r="F154" s="12"/>
      <c r="G154" s="11"/>
      <c r="H154" s="10"/>
      <c r="I154" s="10"/>
      <c r="J154" s="10"/>
      <c r="K154" s="9"/>
    </row>
    <row r="155" spans="1:11" ht="12.75">
      <c r="A155" s="13"/>
      <c r="B155" s="10"/>
      <c r="C155" s="10"/>
      <c r="D155" s="10"/>
      <c r="E155" s="11"/>
      <c r="F155" s="12"/>
      <c r="G155" s="11"/>
      <c r="H155" s="10"/>
      <c r="I155" s="10"/>
      <c r="J155" s="10"/>
      <c r="K155" s="9"/>
    </row>
    <row r="156" spans="1:11" ht="12.75">
      <c r="A156" s="13" t="s">
        <v>4</v>
      </c>
      <c r="B156" s="10"/>
      <c r="C156" s="4"/>
      <c r="D156" s="4"/>
      <c r="E156" s="5"/>
      <c r="F156" s="12"/>
      <c r="G156" s="11"/>
      <c r="H156" s="10"/>
      <c r="I156" s="10"/>
      <c r="J156" s="10"/>
      <c r="K156" s="9"/>
    </row>
    <row r="157" spans="1:11" ht="12.75">
      <c r="A157" s="13"/>
      <c r="B157" s="10"/>
      <c r="C157" s="10"/>
      <c r="D157" s="10"/>
      <c r="E157" s="11"/>
      <c r="F157" s="12"/>
      <c r="G157" s="11"/>
      <c r="H157" s="10"/>
      <c r="I157" s="10"/>
      <c r="J157" s="10"/>
      <c r="K157" s="9"/>
    </row>
    <row r="158" spans="1:11" ht="12.75">
      <c r="A158" s="8" t="s">
        <v>3</v>
      </c>
      <c r="B158" s="10"/>
      <c r="C158" s="4"/>
      <c r="D158" s="4"/>
      <c r="E158" s="5"/>
      <c r="F158" s="12"/>
      <c r="G158" s="11"/>
      <c r="H158" s="10"/>
      <c r="I158" s="10"/>
      <c r="J158" s="10"/>
      <c r="K158" s="9"/>
    </row>
    <row r="159" spans="1:11" ht="12.75">
      <c r="A159" s="13"/>
      <c r="B159" s="10"/>
      <c r="C159" s="10"/>
      <c r="D159" s="10"/>
      <c r="E159" s="11"/>
      <c r="F159" s="12"/>
      <c r="G159" s="11"/>
      <c r="H159" s="10"/>
      <c r="I159" s="10"/>
      <c r="J159" s="10"/>
      <c r="K159" s="9"/>
    </row>
    <row r="160" spans="1:11" ht="12.75">
      <c r="A160" s="13" t="s">
        <v>2</v>
      </c>
      <c r="B160" s="10"/>
      <c r="C160" s="4"/>
      <c r="D160" s="4"/>
      <c r="E160" s="4"/>
      <c r="F160" s="12"/>
      <c r="G160" s="11"/>
      <c r="H160" s="10"/>
      <c r="I160" s="10"/>
      <c r="J160" s="10"/>
      <c r="K160" s="9"/>
    </row>
    <row r="161" spans="1:11" ht="12.75">
      <c r="A161" s="13"/>
      <c r="B161" s="10"/>
      <c r="C161" s="10"/>
      <c r="D161" s="10"/>
      <c r="E161" s="11"/>
      <c r="F161" s="12"/>
      <c r="G161" s="11"/>
      <c r="H161" s="10"/>
      <c r="I161" s="10"/>
      <c r="J161" s="10"/>
      <c r="K161" s="9"/>
    </row>
    <row r="162" spans="1:11" ht="12.75">
      <c r="A162" s="13"/>
      <c r="B162" s="10"/>
      <c r="C162" s="10"/>
      <c r="D162" s="10"/>
      <c r="E162" s="11"/>
      <c r="F162" s="12"/>
      <c r="G162" s="11"/>
      <c r="H162" s="10"/>
      <c r="I162" s="10"/>
      <c r="J162" s="10"/>
      <c r="K162" s="9"/>
    </row>
    <row r="163" spans="1:11" ht="12.75">
      <c r="A163" s="8" t="s">
        <v>1</v>
      </c>
      <c r="B163" s="4"/>
      <c r="C163" s="4"/>
      <c r="D163" s="4"/>
      <c r="E163" s="4"/>
      <c r="F163" s="6"/>
      <c r="G163" s="5"/>
      <c r="H163" s="4"/>
      <c r="I163" s="4"/>
      <c r="J163" s="4"/>
      <c r="K163" s="3"/>
    </row>
    <row r="164" spans="1:11" ht="12.75">
      <c r="A164" s="8"/>
      <c r="B164" s="10"/>
      <c r="C164" s="10"/>
      <c r="D164" s="10"/>
      <c r="E164" s="10"/>
      <c r="F164" s="12"/>
      <c r="G164" s="11"/>
      <c r="H164" s="10"/>
      <c r="I164" s="10"/>
      <c r="J164" s="10"/>
      <c r="K164" s="9"/>
    </row>
    <row r="165" spans="1:11" ht="12.75">
      <c r="A165" s="8"/>
      <c r="B165" s="10"/>
      <c r="C165" s="10"/>
      <c r="D165" s="10"/>
      <c r="E165" s="10"/>
      <c r="F165" s="12"/>
      <c r="G165" s="11"/>
      <c r="H165" s="10"/>
      <c r="I165" s="10"/>
      <c r="J165" s="10"/>
      <c r="K165" s="9"/>
    </row>
    <row r="166" spans="1:11" ht="12.75">
      <c r="A166" s="8" t="s">
        <v>0</v>
      </c>
      <c r="B166" s="4"/>
      <c r="C166" s="4"/>
      <c r="D166" s="4"/>
      <c r="E166" s="4"/>
      <c r="F166" s="6"/>
      <c r="G166" s="5"/>
      <c r="H166" s="4"/>
      <c r="I166" s="4"/>
      <c r="J166" s="4"/>
      <c r="K166" s="3"/>
    </row>
    <row r="167" spans="1:11" ht="12.75">
      <c r="A167" s="7"/>
      <c r="B167" s="4"/>
      <c r="C167" s="4"/>
      <c r="D167" s="4"/>
      <c r="E167" s="4"/>
      <c r="F167" s="6"/>
      <c r="G167" s="5"/>
      <c r="H167" s="4"/>
      <c r="I167" s="4"/>
      <c r="J167" s="4"/>
      <c r="K167" s="3"/>
    </row>
  </sheetData>
  <sheetProtection password="CF42" sheet="1" objects="1" scenarios="1" selectLockedCells="1"/>
  <protectedRanges>
    <protectedRange sqref="B38:B45" name="Range7"/>
    <protectedRange sqref="B32:B35" name="Range6_1"/>
  </protectedRanges>
  <mergeCells count="44">
    <mergeCell ref="A151:K151"/>
    <mergeCell ref="A148:E148"/>
    <mergeCell ref="G148:K148"/>
    <mergeCell ref="A149:E149"/>
    <mergeCell ref="G149:K149"/>
    <mergeCell ref="A133:K133"/>
    <mergeCell ref="A144:E144"/>
    <mergeCell ref="G144:K144"/>
    <mergeCell ref="A145:E145"/>
    <mergeCell ref="G145:K145"/>
    <mergeCell ref="A127:K127"/>
    <mergeCell ref="B129:J129"/>
    <mergeCell ref="A130:K130"/>
    <mergeCell ref="B132:J132"/>
    <mergeCell ref="A121:K121"/>
    <mergeCell ref="B123:J123"/>
    <mergeCell ref="A124:K124"/>
    <mergeCell ref="B126:J126"/>
    <mergeCell ref="A58:K58"/>
    <mergeCell ref="B64:H64"/>
    <mergeCell ref="A5:K5"/>
    <mergeCell ref="A7:K7"/>
    <mergeCell ref="A20:K20"/>
    <mergeCell ref="B16:H16"/>
    <mergeCell ref="B31:C31"/>
    <mergeCell ref="B32:C32"/>
    <mergeCell ref="B33:C33"/>
    <mergeCell ref="A18:K18"/>
    <mergeCell ref="A106:B106"/>
    <mergeCell ref="A107:B107"/>
    <mergeCell ref="A108:B108"/>
    <mergeCell ref="A103:B103"/>
    <mergeCell ref="A104:C104"/>
    <mergeCell ref="A105:B105"/>
    <mergeCell ref="I3:J3"/>
    <mergeCell ref="A1:B1"/>
    <mergeCell ref="A3:B3"/>
    <mergeCell ref="A113:K113"/>
    <mergeCell ref="A100:B100"/>
    <mergeCell ref="A101:B101"/>
    <mergeCell ref="A102:B102"/>
    <mergeCell ref="A110:B110"/>
    <mergeCell ref="A111:B111"/>
    <mergeCell ref="A109:B109"/>
  </mergeCells>
  <printOptions/>
  <pageMargins left="0.5" right="0.5" top="0.5" bottom="0.5" header="0.35" footer="0.5"/>
  <pageSetup horizontalDpi="600" verticalDpi="600" orientation="portrait" scale="95" r:id="rId1"/>
  <headerFooter alignWithMargins="0">
    <oddHeader>&amp;LDEP6066E/08/06&amp;R401 KAR 42:250</oddHeader>
    <oddFooter>&amp;C&amp;P of &amp;N Over-Excavation</oddFooter>
  </headerFooter>
  <rowBreaks count="2" manualBreakCount="2">
    <brk id="65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wilhoite</dc:creator>
  <cp:keywords/>
  <dc:description/>
  <cp:lastModifiedBy>virginia_lewis</cp:lastModifiedBy>
  <cp:lastPrinted>2006-11-02T14:02:02Z</cp:lastPrinted>
  <dcterms:created xsi:type="dcterms:W3CDTF">2006-11-02T13:06:05Z</dcterms:created>
  <dcterms:modified xsi:type="dcterms:W3CDTF">2010-06-15T17:14:19Z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visi">
    <vt:lpwstr>Waste Management</vt:lpwstr>
  </property>
  <property fmtid="{D5CDD505-2E9C-101B-9397-08002B2CF9AE}" pid="4" name="E">
    <vt:lpwstr>Excel</vt:lpwstr>
  </property>
  <property fmtid="{D5CDD505-2E9C-101B-9397-08002B2CF9AE}" pid="5" name="Progr">
    <vt:lpwstr>Underground Storage Tank</vt:lpwstr>
  </property>
  <property fmtid="{D5CDD505-2E9C-101B-9397-08002B2CF9AE}" pid="6" name="Ord">
    <vt:lpwstr>27000.0000000000</vt:lpwstr>
  </property>
  <property fmtid="{D5CDD505-2E9C-101B-9397-08002B2CF9AE}" pid="7" name="Descriptio">
    <vt:lpwstr>Visit http://waste.ky.gov/ust for UST outlines, regulations, statutes and additional program information.</vt:lpwstr>
  </property>
  <property fmtid="{D5CDD505-2E9C-101B-9397-08002B2CF9AE}" pid="8" name="Doc Na">
    <vt:lpwstr>Over-Excavation Reimbursement Worksheet</vt:lpwstr>
  </property>
  <property fmtid="{D5CDD505-2E9C-101B-9397-08002B2CF9AE}" pid="9" name="Related Regulati">
    <vt:lpwstr/>
  </property>
  <property fmtid="{D5CDD505-2E9C-101B-9397-08002B2CF9AE}" pid="10" name="ContentTy">
    <vt:lpwstr>Document</vt:lpwstr>
  </property>
  <property fmtid="{D5CDD505-2E9C-101B-9397-08002B2CF9AE}" pid="11" name="Regulation Peri">
    <vt:lpwstr>2006</vt:lpwstr>
  </property>
  <property fmtid="{D5CDD505-2E9C-101B-9397-08002B2CF9AE}" pid="12" name="Document Tit">
    <vt:lpwstr>Reimbursement Worksheet (Over-excavation)</vt:lpwstr>
  </property>
</Properties>
</file>